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090" activeTab="0"/>
  </bookViews>
  <sheets>
    <sheet name="2013．11．9予選リーグ" sheetId="1" r:id="rId1"/>
    <sheet name="2013．11．10決勝リーグ" sheetId="2" r:id="rId2"/>
    <sheet name="2013．11．9審判組合せ " sheetId="3" r:id="rId3"/>
  </sheets>
  <definedNames>
    <definedName name="_xlnm.Print_Area" localSheetId="0">'2013．11．9予選リーグ'!$A$1:$N$61</definedName>
  </definedNames>
  <calcPr fullCalcOnLoad="1"/>
</workbook>
</file>

<file path=xl/sharedStrings.xml><?xml version="1.0" encoding="utf-8"?>
<sst xmlns="http://schemas.openxmlformats.org/spreadsheetml/2006/main" count="305" uniqueCount="174">
  <si>
    <t>（グループA）</t>
  </si>
  <si>
    <t>チーム名</t>
  </si>
  <si>
    <t>勝点</t>
  </si>
  <si>
    <t>総得</t>
  </si>
  <si>
    <t>総失</t>
  </si>
  <si>
    <t>得失</t>
  </si>
  <si>
    <t>順位</t>
  </si>
  <si>
    <t>グループA</t>
  </si>
  <si>
    <t>（新東１）</t>
  </si>
  <si>
    <t>１位</t>
  </si>
  <si>
    <t>（上越３）</t>
  </si>
  <si>
    <t>２位</t>
  </si>
  <si>
    <t>（中長２）</t>
  </si>
  <si>
    <t>３位</t>
  </si>
  <si>
    <t>（グループB）</t>
  </si>
  <si>
    <t>グループB</t>
  </si>
  <si>
    <t>（新中２）</t>
  </si>
  <si>
    <t>（下越１）</t>
  </si>
  <si>
    <t>中魚２</t>
  </si>
  <si>
    <t>（グループC）</t>
  </si>
  <si>
    <t>グループC</t>
  </si>
  <si>
    <t>（上越１）</t>
  </si>
  <si>
    <t>（中県２）</t>
  </si>
  <si>
    <t>（新西１）</t>
  </si>
  <si>
    <t>（グループD）</t>
  </si>
  <si>
    <t>総得</t>
  </si>
  <si>
    <t>グループD</t>
  </si>
  <si>
    <t>（下越２）</t>
  </si>
  <si>
    <t>FC下越</t>
  </si>
  <si>
    <t>（新東２）</t>
  </si>
  <si>
    <t>（中魚１）</t>
  </si>
  <si>
    <t>（グループＥ）</t>
  </si>
  <si>
    <t>総得</t>
  </si>
  <si>
    <t>総失</t>
  </si>
  <si>
    <t>グループE</t>
  </si>
  <si>
    <t>（中県１）</t>
  </si>
  <si>
    <t>（新中１）</t>
  </si>
  <si>
    <t>（上越２）</t>
  </si>
  <si>
    <t>（グループＦ）</t>
  </si>
  <si>
    <t>総得</t>
  </si>
  <si>
    <t>グループF</t>
  </si>
  <si>
    <t>（中長１）</t>
  </si>
  <si>
    <t>(新西２）</t>
  </si>
  <si>
    <t>　予選リーグ</t>
  </si>
  <si>
    <t>（Ａコート）</t>
  </si>
  <si>
    <t>（Bコート）</t>
  </si>
  <si>
    <t>試合</t>
  </si>
  <si>
    <t>試 合 時 間</t>
  </si>
  <si>
    <t>チ－ム</t>
  </si>
  <si>
    <t>スコア</t>
  </si>
  <si>
    <t>審判</t>
  </si>
  <si>
    <t>１・予Ａ・Ｂ①</t>
  </si>
  <si>
    <t>２・予Ｃ・Ｄ①</t>
  </si>
  <si>
    <t>10：15～10：55</t>
  </si>
  <si>
    <t>３．予Ｅ・Ｆ①</t>
  </si>
  <si>
    <t>11：00～11：40</t>
  </si>
  <si>
    <t>開会式</t>
  </si>
  <si>
    <t>11：45～12：10</t>
  </si>
  <si>
    <t>４・予Ａ・Ｂ②</t>
  </si>
  <si>
    <t>12：15～12：55</t>
  </si>
  <si>
    <t>５・予Ｃ・Ｄ②</t>
  </si>
  <si>
    <t>13：00～13：40</t>
  </si>
  <si>
    <t>６・予Ｅ・Ｆ②</t>
  </si>
  <si>
    <t>13：45～14：25</t>
  </si>
  <si>
    <t>７・予Ａ・Ｂ③</t>
  </si>
  <si>
    <t>14：30～15：10</t>
  </si>
  <si>
    <t>８・予Ｃ・Ｄ③</t>
  </si>
  <si>
    <t>15：15～15：55</t>
  </si>
  <si>
    <t>９・予Ｅ・Ｆ③</t>
  </si>
  <si>
    <t>16：00～16：40</t>
  </si>
  <si>
    <t>（決勝リーグ　ａ）</t>
  </si>
  <si>
    <t>（Ａ１位）</t>
  </si>
  <si>
    <t>（Ｂ１位）</t>
  </si>
  <si>
    <t>（Ｃ１位）</t>
  </si>
  <si>
    <t>（決勝リーグ　ｂ）</t>
  </si>
  <si>
    <t>（Ｄ１位）</t>
  </si>
  <si>
    <t>（Ｅ１位）</t>
  </si>
  <si>
    <t>（Ｆ１位）</t>
  </si>
  <si>
    <t>（フェニックス・リーグ　ｃ）</t>
  </si>
  <si>
    <t>（Ａ２位）</t>
  </si>
  <si>
    <t>（Ｂ２位）</t>
  </si>
  <si>
    <t>（Ｃ２位）</t>
  </si>
  <si>
    <t>（フェニックス・リーグ　ｄ）</t>
  </si>
  <si>
    <t>（Ｄ２位）</t>
  </si>
  <si>
    <t>（Ｅ２位）</t>
  </si>
  <si>
    <t>（Ｆ２位）</t>
  </si>
  <si>
    <t>（フレンドリー・リーグ　ｅ）</t>
  </si>
  <si>
    <t>（Ａ３位）</t>
  </si>
  <si>
    <t>（Ｂ３位）</t>
  </si>
  <si>
    <t>（Ｃ３位）</t>
  </si>
  <si>
    <t>（フレンドリー・リーグ　ｆ）</t>
  </si>
  <si>
    <t>（Ｄ３位）</t>
  </si>
  <si>
    <t>（Ｅ３位）</t>
  </si>
  <si>
    <t>（Ｆ３位）</t>
  </si>
  <si>
    <t>　決勝リーグ</t>
  </si>
  <si>
    <t>１・フe・f①</t>
  </si>
  <si>
    <t>9：00～  9：40</t>
  </si>
  <si>
    <t>２・決a・b①</t>
  </si>
  <si>
    <t>9：40～10：20</t>
  </si>
  <si>
    <t>協会</t>
  </si>
  <si>
    <t>３・ﾌｪc・d①</t>
  </si>
  <si>
    <t>10：20～11：10</t>
  </si>
  <si>
    <t>４・フe・f②</t>
  </si>
  <si>
    <t>11：00～11：40</t>
  </si>
  <si>
    <t>５・決a・b②</t>
  </si>
  <si>
    <t>11：40～12：20</t>
  </si>
  <si>
    <t>６・ﾌｪc・d②</t>
  </si>
  <si>
    <t>12：20～13：00</t>
  </si>
  <si>
    <t>７・フe・f③</t>
  </si>
  <si>
    <t>13：00～13：40</t>
  </si>
  <si>
    <t>８・決a・b③</t>
  </si>
  <si>
    <t>13：40～14：20</t>
  </si>
  <si>
    <t>９・ﾌｪc・d③</t>
  </si>
  <si>
    <t>14：20～15：00</t>
  </si>
  <si>
    <t>　決勝トーナメント</t>
  </si>
  <si>
    <t>３位・５位</t>
  </si>
  <si>
    <t>15：00～15：45</t>
  </si>
  <si>
    <t>（PK）</t>
  </si>
  <si>
    <t>決勝</t>
  </si>
  <si>
    <t>15：45～16：30</t>
  </si>
  <si>
    <t>（延長）</t>
  </si>
  <si>
    <t>閉会式</t>
  </si>
  <si>
    <t>16：30～　　　　</t>
  </si>
  <si>
    <t>9：30～10：10</t>
  </si>
  <si>
    <t>春日ＳＳＳ</t>
  </si>
  <si>
    <t>アルビ新潟ジュニア</t>
  </si>
  <si>
    <t>（新中３）</t>
  </si>
  <si>
    <t>←＝でBXXを設定する</t>
  </si>
  <si>
    <t>Ａ１位</t>
  </si>
  <si>
    <t>Ａ２位</t>
  </si>
  <si>
    <t>Ａ３位</t>
  </si>
  <si>
    <t>Ｂ１位</t>
  </si>
  <si>
    <t>Ｂ２位</t>
  </si>
  <si>
    <t>Ｂ３位</t>
  </si>
  <si>
    <t>Ｃ１位</t>
  </si>
  <si>
    <t>Ｃ２位</t>
  </si>
  <si>
    <t>Ｃ３位</t>
  </si>
  <si>
    <t>Ｄ１位</t>
  </si>
  <si>
    <t>Ｄ２位</t>
  </si>
  <si>
    <t>Ｄ３位</t>
  </si>
  <si>
    <t>Ｅ１位</t>
  </si>
  <si>
    <t>Ｅ２位</t>
  </si>
  <si>
    <t>Ｅ３位</t>
  </si>
  <si>
    <t>Ｆ１位</t>
  </si>
  <si>
    <t>Ｆ２位</t>
  </si>
  <si>
    <t>Ｆ３位</t>
  </si>
  <si>
    <t>（Ａコート）</t>
  </si>
  <si>
    <t>（Bコート）</t>
  </si>
  <si>
    <t>9：30～10：10</t>
  </si>
  <si>
    <t>10：15～10：55</t>
  </si>
  <si>
    <t>11：00～11：40</t>
  </si>
  <si>
    <t>11：45～12：10</t>
  </si>
  <si>
    <t>12：15～12：55</t>
  </si>
  <si>
    <t>13：00～13：40</t>
  </si>
  <si>
    <t>13：45～14：25</t>
  </si>
  <si>
    <t>14：30～15：10</t>
  </si>
  <si>
    <t>15：15～15：55</t>
  </si>
  <si>
    <t>16：00～16：40</t>
  </si>
  <si>
    <t>対戦</t>
  </si>
  <si>
    <t>長岡ＪＹＦＣ</t>
  </si>
  <si>
    <t>ｾﾝﾄｳﾞｨｺﾞｰﾚ EAST</t>
  </si>
  <si>
    <t>ｾﾝﾄｳﾞｨｺﾞｰﾚ WEST</t>
  </si>
  <si>
    <t>JFC下越</t>
  </si>
  <si>
    <t>エル・オゥロUK</t>
  </si>
  <si>
    <t>ラ・プラタUK</t>
  </si>
  <si>
    <t>ｳﾞｪｰﾙﾒﾘｵＮ</t>
  </si>
  <si>
    <t>桃山クラマーズ</t>
  </si>
  <si>
    <t>ｃｌｕｂＦ３</t>
  </si>
  <si>
    <t>FC.FORTEZZA</t>
  </si>
  <si>
    <t>NFCM国府</t>
  </si>
  <si>
    <t>ｋＦ３</t>
  </si>
  <si>
    <t>南万代FC</t>
  </si>
  <si>
    <t>内野JSC</t>
  </si>
  <si>
    <t>ジェス新潟東SC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</si>
</sst>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&quot;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 style="thin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20" fontId="7" fillId="0" borderId="23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27" xfId="0" applyNumberFormat="1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176" fontId="6" fillId="0" borderId="30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20" fontId="7" fillId="0" borderId="31" xfId="0" applyNumberFormat="1" applyFont="1" applyFill="1" applyBorder="1" applyAlignment="1">
      <alignment horizontal="center" vertical="center" shrinkToFit="1"/>
    </xf>
    <xf numFmtId="176" fontId="6" fillId="0" borderId="32" xfId="0" applyNumberFormat="1" applyFont="1" applyFill="1" applyBorder="1" applyAlignment="1">
      <alignment horizontal="center" vertical="center" shrinkToFit="1"/>
    </xf>
    <xf numFmtId="176" fontId="6" fillId="0" borderId="33" xfId="0" applyNumberFormat="1" applyFont="1" applyFill="1" applyBorder="1" applyAlignment="1">
      <alignment horizontal="center" vertical="center" shrinkToFit="1"/>
    </xf>
    <xf numFmtId="20" fontId="6" fillId="34" borderId="20" xfId="0" applyNumberFormat="1" applyFont="1" applyFill="1" applyBorder="1" applyAlignment="1">
      <alignment horizontal="center" vertical="center" shrinkToFit="1"/>
    </xf>
    <xf numFmtId="20" fontId="7" fillId="34" borderId="31" xfId="0" applyNumberFormat="1" applyFont="1" applyFill="1" applyBorder="1" applyAlignment="1">
      <alignment horizontal="center" vertical="center" shrinkToFit="1"/>
    </xf>
    <xf numFmtId="176" fontId="6" fillId="34" borderId="21" xfId="0" applyNumberFormat="1" applyFont="1" applyFill="1" applyBorder="1" applyAlignment="1">
      <alignment horizontal="center" vertical="center" shrinkToFit="1"/>
    </xf>
    <xf numFmtId="176" fontId="6" fillId="34" borderId="11" xfId="0" applyNumberFormat="1" applyFont="1" applyFill="1" applyBorder="1" applyAlignment="1">
      <alignment horizontal="center" vertical="center" shrinkToFit="1"/>
    </xf>
    <xf numFmtId="176" fontId="6" fillId="34" borderId="34" xfId="0" applyNumberFormat="1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center" vertical="center" shrinkToFit="1"/>
    </xf>
    <xf numFmtId="176" fontId="6" fillId="0" borderId="35" xfId="0" applyNumberFormat="1" applyFont="1" applyFill="1" applyBorder="1" applyAlignment="1">
      <alignment horizontal="center" vertical="center" shrinkToFit="1"/>
    </xf>
    <xf numFmtId="20" fontId="7" fillId="0" borderId="15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20" fontId="7" fillId="0" borderId="37" xfId="0" applyNumberFormat="1" applyFont="1" applyFill="1" applyBorder="1" applyAlignment="1">
      <alignment horizontal="center" vertical="center" shrinkToFit="1"/>
    </xf>
    <xf numFmtId="176" fontId="6" fillId="0" borderId="38" xfId="0" applyNumberFormat="1" applyFont="1" applyFill="1" applyBorder="1" applyAlignment="1">
      <alignment horizontal="center" vertical="center" shrinkToFit="1"/>
    </xf>
    <xf numFmtId="176" fontId="6" fillId="0" borderId="39" xfId="0" applyNumberFormat="1" applyFont="1" applyFill="1" applyBorder="1" applyAlignment="1">
      <alignment horizontal="center" vertical="center" shrinkToFit="1"/>
    </xf>
    <xf numFmtId="176" fontId="6" fillId="0" borderId="40" xfId="0" applyNumberFormat="1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horizontal="center" vertical="center" shrinkToFit="1"/>
    </xf>
    <xf numFmtId="176" fontId="6" fillId="0" borderId="37" xfId="0" applyNumberFormat="1" applyFont="1" applyFill="1" applyBorder="1" applyAlignment="1">
      <alignment horizontal="center" vertical="center" shrinkToFit="1"/>
    </xf>
    <xf numFmtId="176" fontId="6" fillId="0" borderId="42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 vertical="center" shrinkToFit="1"/>
    </xf>
    <xf numFmtId="176" fontId="6" fillId="0" borderId="44" xfId="0" applyNumberFormat="1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6" fillId="0" borderId="22" xfId="0" applyFont="1" applyFill="1" applyBorder="1" applyAlignment="1">
      <alignment vertical="center" shrinkToFit="1"/>
    </xf>
    <xf numFmtId="20" fontId="7" fillId="0" borderId="23" xfId="0" applyNumberFormat="1" applyFont="1" applyFill="1" applyBorder="1" applyAlignment="1">
      <alignment horizontal="right" vertical="center" shrinkToFit="1"/>
    </xf>
    <xf numFmtId="176" fontId="6" fillId="0" borderId="4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46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176" fontId="6" fillId="0" borderId="47" xfId="0" applyNumberFormat="1" applyFont="1" applyFill="1" applyBorder="1" applyAlignment="1">
      <alignment horizontal="center" vertical="center" shrinkToFit="1"/>
    </xf>
    <xf numFmtId="176" fontId="4" fillId="35" borderId="15" xfId="0" applyNumberFormat="1" applyFont="1" applyFill="1" applyBorder="1" applyAlignment="1">
      <alignment horizontal="center" vertical="center" shrinkToFit="1"/>
    </xf>
    <xf numFmtId="176" fontId="4" fillId="35" borderId="48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4" fillId="35" borderId="26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vertical="center" shrinkToFit="1"/>
    </xf>
    <xf numFmtId="20" fontId="7" fillId="0" borderId="31" xfId="0" applyNumberFormat="1" applyFont="1" applyFill="1" applyBorder="1" applyAlignment="1">
      <alignment horizontal="right" vertical="center" shrinkToFit="1"/>
    </xf>
    <xf numFmtId="20" fontId="6" fillId="0" borderId="20" xfId="0" applyNumberFormat="1" applyFont="1" applyFill="1" applyBorder="1" applyAlignment="1">
      <alignment vertical="center" shrinkToFit="1"/>
    </xf>
    <xf numFmtId="20" fontId="7" fillId="0" borderId="15" xfId="0" applyNumberFormat="1" applyFont="1" applyFill="1" applyBorder="1" applyAlignment="1">
      <alignment horizontal="right" vertical="center" shrinkToFit="1"/>
    </xf>
    <xf numFmtId="176" fontId="6" fillId="0" borderId="49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5" fillId="0" borderId="32" xfId="0" applyNumberFormat="1" applyFont="1" applyBorder="1" applyAlignment="1">
      <alignment vertical="center" shrinkToFit="1"/>
    </xf>
    <xf numFmtId="176" fontId="0" fillId="0" borderId="49" xfId="0" applyNumberFormat="1" applyFont="1" applyFill="1" applyBorder="1" applyAlignment="1">
      <alignment vertical="center" shrinkToFit="1"/>
    </xf>
    <xf numFmtId="20" fontId="7" fillId="0" borderId="51" xfId="0" applyNumberFormat="1" applyFont="1" applyFill="1" applyBorder="1" applyAlignment="1">
      <alignment horizontal="right" vertical="center" shrinkToFit="1"/>
    </xf>
    <xf numFmtId="176" fontId="6" fillId="0" borderId="52" xfId="0" applyNumberFormat="1" applyFont="1" applyFill="1" applyBorder="1" applyAlignment="1">
      <alignment horizontal="center" vertical="center" shrinkToFit="1"/>
    </xf>
    <xf numFmtId="176" fontId="6" fillId="0" borderId="53" xfId="0" applyNumberFormat="1" applyFont="1" applyFill="1" applyBorder="1" applyAlignment="1">
      <alignment horizontal="center" vertical="center" shrinkToFit="1"/>
    </xf>
    <xf numFmtId="176" fontId="6" fillId="0" borderId="54" xfId="0" applyNumberFormat="1" applyFont="1" applyFill="1" applyBorder="1" applyAlignment="1">
      <alignment horizontal="center" vertical="center" shrinkToFit="1"/>
    </xf>
    <xf numFmtId="176" fontId="6" fillId="0" borderId="55" xfId="0" applyNumberFormat="1" applyFont="1" applyFill="1" applyBorder="1" applyAlignment="1">
      <alignment horizontal="center" vertical="center" shrinkToFit="1"/>
    </xf>
    <xf numFmtId="176" fontId="6" fillId="0" borderId="56" xfId="0" applyNumberFormat="1" applyFont="1" applyFill="1" applyBorder="1" applyAlignment="1">
      <alignment horizontal="center" vertical="center" shrinkToFit="1"/>
    </xf>
    <xf numFmtId="176" fontId="6" fillId="0" borderId="50" xfId="0" applyNumberFormat="1" applyFont="1" applyFill="1" applyBorder="1" applyAlignment="1">
      <alignment horizontal="center" vertical="center" shrinkToFit="1"/>
    </xf>
    <xf numFmtId="20" fontId="7" fillId="0" borderId="52" xfId="0" applyNumberFormat="1" applyFont="1" applyFill="1" applyBorder="1" applyAlignment="1">
      <alignment horizontal="right" vertical="center" shrinkToFit="1"/>
    </xf>
    <xf numFmtId="176" fontId="6" fillId="0" borderId="57" xfId="0" applyNumberFormat="1" applyFont="1" applyFill="1" applyBorder="1" applyAlignment="1">
      <alignment horizontal="center" vertical="center" shrinkToFit="1"/>
    </xf>
    <xf numFmtId="20" fontId="7" fillId="0" borderId="58" xfId="0" applyNumberFormat="1" applyFont="1" applyFill="1" applyBorder="1" applyAlignment="1">
      <alignment horizontal="right" vertical="center" shrinkToFit="1"/>
    </xf>
    <xf numFmtId="176" fontId="6" fillId="0" borderId="59" xfId="0" applyNumberFormat="1" applyFont="1" applyFill="1" applyBorder="1" applyAlignment="1">
      <alignment horizontal="center" vertical="center" shrinkToFit="1"/>
    </xf>
    <xf numFmtId="176" fontId="6" fillId="0" borderId="60" xfId="0" applyNumberFormat="1" applyFont="1" applyFill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0" fontId="7" fillId="0" borderId="37" xfId="0" applyNumberFormat="1" applyFont="1" applyFill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3" fontId="44" fillId="33" borderId="0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/>
    </xf>
    <xf numFmtId="3" fontId="44" fillId="33" borderId="23" xfId="0" applyNumberFormat="1" applyFont="1" applyFill="1" applyBorder="1" applyAlignment="1">
      <alignment horizontal="center" vertical="center"/>
    </xf>
    <xf numFmtId="3" fontId="44" fillId="33" borderId="33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44" fillId="0" borderId="13" xfId="0" applyNumberFormat="1" applyFont="1" applyFill="1" applyBorder="1" applyAlignment="1">
      <alignment horizontal="center" vertical="center"/>
    </xf>
    <xf numFmtId="3" fontId="44" fillId="33" borderId="31" xfId="0" applyNumberFormat="1" applyFont="1" applyFill="1" applyBorder="1" applyAlignment="1">
      <alignment horizontal="center" vertical="center"/>
    </xf>
    <xf numFmtId="3" fontId="44" fillId="33" borderId="25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177" fontId="44" fillId="0" borderId="13" xfId="0" applyNumberFormat="1" applyFont="1" applyFill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36" borderId="69" xfId="0" applyFont="1" applyFill="1" applyBorder="1" applyAlignment="1">
      <alignment vertical="center"/>
    </xf>
    <xf numFmtId="0" fontId="9" fillId="36" borderId="70" xfId="0" applyFont="1" applyFill="1" applyBorder="1" applyAlignment="1">
      <alignment vertical="center"/>
    </xf>
    <xf numFmtId="176" fontId="6" fillId="36" borderId="15" xfId="0" applyNumberFormat="1" applyFont="1" applyFill="1" applyBorder="1" applyAlignment="1">
      <alignment horizontal="center" vertical="center" shrinkToFit="1"/>
    </xf>
    <xf numFmtId="176" fontId="6" fillId="36" borderId="26" xfId="0" applyNumberFormat="1" applyFont="1" applyFill="1" applyBorder="1" applyAlignment="1">
      <alignment horizontal="center" vertical="center" shrinkToFit="1"/>
    </xf>
    <xf numFmtId="176" fontId="6" fillId="36" borderId="30" xfId="0" applyNumberFormat="1" applyFont="1" applyFill="1" applyBorder="1" applyAlignment="1">
      <alignment horizontal="center" vertical="center" shrinkToFit="1"/>
    </xf>
    <xf numFmtId="176" fontId="6" fillId="36" borderId="35" xfId="0" applyNumberFormat="1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3" fontId="44" fillId="0" borderId="23" xfId="0" applyNumberFormat="1" applyFont="1" applyFill="1" applyBorder="1" applyAlignment="1">
      <alignment horizontal="center" vertical="center"/>
    </xf>
    <xf numFmtId="3" fontId="44" fillId="0" borderId="33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/>
    </xf>
    <xf numFmtId="3" fontId="44" fillId="0" borderId="81" xfId="0" applyNumberFormat="1" applyFont="1" applyFill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3" fontId="44" fillId="0" borderId="82" xfId="0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44" fillId="0" borderId="16" xfId="0" applyNumberFormat="1" applyFont="1" applyFill="1" applyBorder="1" applyAlignment="1">
      <alignment horizontal="center" vertical="center"/>
    </xf>
    <xf numFmtId="3" fontId="6" fillId="0" borderId="82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76" fontId="4" fillId="35" borderId="83" xfId="0" applyNumberFormat="1" applyFont="1" applyFill="1" applyBorder="1" applyAlignment="1">
      <alignment horizontal="center" vertical="center" shrinkToFit="1"/>
    </xf>
    <xf numFmtId="176" fontId="4" fillId="35" borderId="84" xfId="0" applyNumberFormat="1" applyFont="1" applyFill="1" applyBorder="1" applyAlignment="1">
      <alignment horizontal="center" vertical="center" shrinkToFit="1"/>
    </xf>
    <xf numFmtId="20" fontId="6" fillId="0" borderId="29" xfId="0" applyNumberFormat="1" applyFont="1" applyFill="1" applyBorder="1" applyAlignment="1">
      <alignment horizontal="center" vertical="center" wrapText="1" shrinkToFit="1"/>
    </xf>
    <xf numFmtId="20" fontId="6" fillId="0" borderId="22" xfId="0" applyNumberFormat="1" applyFont="1" applyFill="1" applyBorder="1" applyAlignment="1">
      <alignment horizontal="center" vertical="center" wrapText="1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4" fillId="35" borderId="30" xfId="0" applyNumberFormat="1" applyFont="1" applyFill="1" applyBorder="1" applyAlignment="1">
      <alignment horizontal="center" vertical="center" shrinkToFit="1"/>
    </xf>
    <xf numFmtId="176" fontId="4" fillId="35" borderId="85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6" fontId="6" fillId="0" borderId="86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4" fillId="35" borderId="31" xfId="0" applyNumberFormat="1" applyFont="1" applyFill="1" applyBorder="1" applyAlignment="1">
      <alignment horizontal="center" vertical="center" shrinkToFit="1"/>
    </xf>
    <xf numFmtId="176" fontId="4" fillId="35" borderId="82" xfId="0" applyNumberFormat="1" applyFont="1" applyFill="1" applyBorder="1" applyAlignment="1">
      <alignment horizontal="center" vertical="center" shrinkToFit="1"/>
    </xf>
    <xf numFmtId="176" fontId="4" fillId="35" borderId="23" xfId="0" applyNumberFormat="1" applyFont="1" applyFill="1" applyBorder="1" applyAlignment="1">
      <alignment horizontal="center" vertical="center" shrinkToFit="1"/>
    </xf>
    <xf numFmtId="176" fontId="4" fillId="35" borderId="46" xfId="0" applyNumberFormat="1" applyFont="1" applyFill="1" applyBorder="1" applyAlignment="1">
      <alignment horizontal="center" vertical="center" shrinkToFit="1"/>
    </xf>
    <xf numFmtId="176" fontId="6" fillId="0" borderId="87" xfId="0" applyNumberFormat="1" applyFont="1" applyFill="1" applyBorder="1" applyAlignment="1">
      <alignment horizontal="center" vertical="center" shrinkToFit="1"/>
    </xf>
    <xf numFmtId="176" fontId="6" fillId="0" borderId="88" xfId="0" applyNumberFormat="1" applyFont="1" applyFill="1" applyBorder="1" applyAlignment="1">
      <alignment horizontal="center" vertical="center" shrinkToFit="1"/>
    </xf>
    <xf numFmtId="176" fontId="6" fillId="0" borderId="89" xfId="0" applyNumberFormat="1" applyFont="1" applyFill="1" applyBorder="1" applyAlignment="1">
      <alignment horizontal="center" vertical="center" shrinkToFit="1"/>
    </xf>
    <xf numFmtId="176" fontId="6" fillId="0" borderId="90" xfId="0" applyNumberFormat="1" applyFont="1" applyFill="1" applyBorder="1" applyAlignment="1">
      <alignment horizontal="center" vertical="center" shrinkToFit="1"/>
    </xf>
    <xf numFmtId="176" fontId="6" fillId="0" borderId="91" xfId="0" applyNumberFormat="1" applyFont="1" applyFill="1" applyBorder="1" applyAlignment="1">
      <alignment horizontal="center" vertical="center" shrinkToFit="1"/>
    </xf>
    <xf numFmtId="176" fontId="6" fillId="0" borderId="92" xfId="0" applyNumberFormat="1" applyFont="1" applyFill="1" applyBorder="1" applyAlignment="1">
      <alignment horizontal="center" vertical="center" shrinkToFit="1"/>
    </xf>
    <xf numFmtId="176" fontId="6" fillId="0" borderId="93" xfId="0" applyNumberFormat="1" applyFont="1" applyFill="1" applyBorder="1" applyAlignment="1">
      <alignment horizontal="center" vertical="center" shrinkToFit="1"/>
    </xf>
    <xf numFmtId="176" fontId="6" fillId="0" borderId="94" xfId="0" applyNumberFormat="1" applyFont="1" applyFill="1" applyBorder="1" applyAlignment="1">
      <alignment horizontal="center" vertical="center" shrinkToFit="1"/>
    </xf>
    <xf numFmtId="176" fontId="6" fillId="0" borderId="95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tabSelected="1" view="pageBreakPreview" zoomScaleNormal="130" zoomScaleSheetLayoutView="100" workbookViewId="0" topLeftCell="B29">
      <selection activeCell="A14" sqref="A14"/>
    </sheetView>
  </sheetViews>
  <sheetFormatPr defaultColWidth="9.00390625" defaultRowHeight="13.5"/>
  <cols>
    <col min="1" max="1" width="8.625" style="5" customWidth="1"/>
    <col min="2" max="2" width="13.125" style="5" customWidth="1"/>
    <col min="3" max="14" width="6.25390625" style="5" customWidth="1"/>
    <col min="15" max="15" width="4.625" style="5" customWidth="1"/>
    <col min="16" max="16" width="8.875" style="5" customWidth="1"/>
    <col min="17" max="16384" width="9.00390625" style="5" customWidth="1"/>
  </cols>
  <sheetData>
    <row r="1" spans="1:35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 customHeight="1">
      <c r="A2" s="3"/>
      <c r="B2" s="6" t="s">
        <v>1</v>
      </c>
      <c r="C2" s="174" t="str">
        <f>B4</f>
        <v>桃山クラマーズ</v>
      </c>
      <c r="D2" s="175"/>
      <c r="E2" s="176" t="str">
        <f>B6</f>
        <v>NFCM国府</v>
      </c>
      <c r="F2" s="177"/>
      <c r="G2" s="176" t="str">
        <f>B8</f>
        <v>長岡ＪＹＦＣ</v>
      </c>
      <c r="H2" s="177"/>
      <c r="I2" s="7" t="s">
        <v>2</v>
      </c>
      <c r="J2" s="6" t="s">
        <v>3</v>
      </c>
      <c r="K2" s="6" t="s">
        <v>4</v>
      </c>
      <c r="L2" s="6" t="s">
        <v>5</v>
      </c>
      <c r="M2" s="6" t="s">
        <v>6</v>
      </c>
      <c r="N2" s="4"/>
      <c r="O2" s="8" t="s">
        <v>7</v>
      </c>
      <c r="P2" s="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5" customHeight="1">
      <c r="A3" s="9"/>
      <c r="B3" s="10" t="s">
        <v>8</v>
      </c>
      <c r="C3" s="133"/>
      <c r="D3" s="133"/>
      <c r="E3" s="178"/>
      <c r="F3" s="179"/>
      <c r="G3" s="178"/>
      <c r="H3" s="179"/>
      <c r="I3" s="134"/>
      <c r="J3" s="134"/>
      <c r="K3" s="134"/>
      <c r="L3" s="134"/>
      <c r="M3" s="146"/>
      <c r="N3" s="4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customHeight="1">
      <c r="A4" s="9"/>
      <c r="B4" s="13" t="s">
        <v>166</v>
      </c>
      <c r="C4" s="135"/>
      <c r="D4" s="136"/>
      <c r="E4" s="137"/>
      <c r="F4" s="137"/>
      <c r="G4" s="137"/>
      <c r="H4" s="137"/>
      <c r="I4" s="138">
        <f>(COUNTIF(C3:H3,"○")*3+COUNTIF(C3:H3,"△")*1)</f>
        <v>0</v>
      </c>
      <c r="J4" s="139">
        <f>C4+E4+G4</f>
        <v>0</v>
      </c>
      <c r="K4" s="139">
        <f>D4+F4+H4</f>
        <v>0</v>
      </c>
      <c r="L4" s="139">
        <f>J4-K4</f>
        <v>0</v>
      </c>
      <c r="M4" s="144"/>
      <c r="N4" s="4"/>
      <c r="O4" s="4" t="s">
        <v>9</v>
      </c>
      <c r="P4" s="129" t="s">
        <v>128</v>
      </c>
      <c r="Q4" s="5" t="s">
        <v>127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5" customHeight="1">
      <c r="A5" s="9"/>
      <c r="B5" s="16" t="s">
        <v>10</v>
      </c>
      <c r="C5" s="180"/>
      <c r="D5" s="181"/>
      <c r="E5" s="140"/>
      <c r="F5" s="141"/>
      <c r="G5" s="182"/>
      <c r="H5" s="183"/>
      <c r="I5" s="142"/>
      <c r="J5" s="134"/>
      <c r="K5" s="134"/>
      <c r="L5" s="134"/>
      <c r="M5" s="146"/>
      <c r="N5" s="4"/>
      <c r="P5" s="130"/>
      <c r="Q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" customHeight="1">
      <c r="A6" s="9"/>
      <c r="B6" s="13" t="s">
        <v>169</v>
      </c>
      <c r="C6" s="137">
        <f>F4</f>
        <v>0</v>
      </c>
      <c r="D6" s="137">
        <f>E4</f>
        <v>0</v>
      </c>
      <c r="E6" s="135"/>
      <c r="F6" s="136"/>
      <c r="G6" s="145"/>
      <c r="H6" s="137"/>
      <c r="I6" s="138">
        <f>(COUNTIF(C5:H5,"○")*3+COUNTIF(C5:H5,"△")*1)</f>
        <v>0</v>
      </c>
      <c r="J6" s="139">
        <f>C6+E6+G6</f>
        <v>0</v>
      </c>
      <c r="K6" s="139">
        <f>D6+F6+H6</f>
        <v>0</v>
      </c>
      <c r="L6" s="139">
        <f>J6-K6</f>
        <v>0</v>
      </c>
      <c r="M6" s="144"/>
      <c r="N6" s="4"/>
      <c r="O6" s="5" t="s">
        <v>11</v>
      </c>
      <c r="P6" s="129" t="s">
        <v>129</v>
      </c>
      <c r="Q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5" customHeight="1">
      <c r="A7" s="17"/>
      <c r="B7" s="16" t="s">
        <v>12</v>
      </c>
      <c r="C7" s="180"/>
      <c r="D7" s="181"/>
      <c r="E7" s="180"/>
      <c r="F7" s="181"/>
      <c r="G7" s="140"/>
      <c r="H7" s="141"/>
      <c r="I7" s="142"/>
      <c r="J7" s="134"/>
      <c r="K7" s="134"/>
      <c r="L7" s="134"/>
      <c r="M7" s="146"/>
      <c r="N7" s="4"/>
      <c r="P7" s="130"/>
      <c r="Q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5" customHeight="1">
      <c r="A8" s="3"/>
      <c r="B8" s="13" t="s">
        <v>159</v>
      </c>
      <c r="C8" s="145">
        <f>H4</f>
        <v>0</v>
      </c>
      <c r="D8" s="137">
        <f>G4</f>
        <v>0</v>
      </c>
      <c r="E8" s="145">
        <f>H6</f>
        <v>0</v>
      </c>
      <c r="F8" s="137">
        <f>G6</f>
        <v>0</v>
      </c>
      <c r="G8" s="135"/>
      <c r="H8" s="136"/>
      <c r="I8" s="138">
        <f>(COUNTIF(C7:H7,"○")*3+COUNTIF(C7:H7,"△")*1)</f>
        <v>0</v>
      </c>
      <c r="J8" s="139">
        <f>C8+E8+G8</f>
        <v>0</v>
      </c>
      <c r="K8" s="139">
        <f>D8+F8+H8</f>
        <v>0</v>
      </c>
      <c r="L8" s="139">
        <f>J8-K8</f>
        <v>0</v>
      </c>
      <c r="M8" s="144"/>
      <c r="N8" s="4"/>
      <c r="O8" s="5" t="s">
        <v>13</v>
      </c>
      <c r="P8" s="129" t="s">
        <v>130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3.5" customHeight="1">
      <c r="A9" s="9"/>
      <c r="B9" s="18" t="s">
        <v>14</v>
      </c>
      <c r="C9" s="19"/>
      <c r="D9" s="20"/>
      <c r="E9" s="20"/>
      <c r="F9" s="19"/>
      <c r="G9" s="19"/>
      <c r="H9" s="19"/>
      <c r="I9" s="21"/>
      <c r="J9" s="21"/>
      <c r="K9" s="21"/>
      <c r="L9" s="21"/>
      <c r="M9" s="21"/>
      <c r="N9" s="4"/>
      <c r="P9" s="130"/>
      <c r="Q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16" ht="13.5" customHeight="1">
      <c r="A10" s="22"/>
      <c r="B10" s="6" t="s">
        <v>1</v>
      </c>
      <c r="C10" s="176" t="str">
        <f>B12</f>
        <v>ｋＦ３</v>
      </c>
      <c r="D10" s="177"/>
      <c r="E10" s="176" t="str">
        <f>B14</f>
        <v>JFC下越</v>
      </c>
      <c r="F10" s="177"/>
      <c r="G10" s="176" t="str">
        <f>B16</f>
        <v>ラ・プラタUK</v>
      </c>
      <c r="H10" s="177"/>
      <c r="I10" s="7" t="s">
        <v>2</v>
      </c>
      <c r="J10" s="6" t="s">
        <v>3</v>
      </c>
      <c r="K10" s="6" t="s">
        <v>4</v>
      </c>
      <c r="L10" s="6" t="s">
        <v>5</v>
      </c>
      <c r="M10" s="6" t="s">
        <v>6</v>
      </c>
      <c r="O10" s="8" t="s">
        <v>15</v>
      </c>
      <c r="P10" s="131"/>
    </row>
    <row r="11" spans="1:16" ht="15" customHeight="1">
      <c r="A11" s="22"/>
      <c r="B11" s="10" t="s">
        <v>16</v>
      </c>
      <c r="C11" s="133"/>
      <c r="D11" s="133"/>
      <c r="E11" s="178"/>
      <c r="F11" s="179"/>
      <c r="G11" s="178"/>
      <c r="H11" s="179"/>
      <c r="I11" s="134"/>
      <c r="J11" s="134"/>
      <c r="K11" s="134"/>
      <c r="L11" s="134"/>
      <c r="M11" s="146"/>
      <c r="O11" s="8"/>
      <c r="P11" s="130"/>
    </row>
    <row r="12" spans="1:16" ht="15" customHeight="1">
      <c r="A12" s="22"/>
      <c r="B12" s="13" t="s">
        <v>170</v>
      </c>
      <c r="C12" s="135"/>
      <c r="D12" s="136"/>
      <c r="E12" s="137"/>
      <c r="F12" s="137"/>
      <c r="G12" s="137"/>
      <c r="H12" s="137"/>
      <c r="I12" s="138">
        <f>(COUNTIF(C11:H11,"○")*3+COUNTIF(C11:H11,"△")*1)</f>
        <v>0</v>
      </c>
      <c r="J12" s="139">
        <f>C12+E12+G12</f>
        <v>0</v>
      </c>
      <c r="K12" s="139">
        <f>D12+F12+H12</f>
        <v>0</v>
      </c>
      <c r="L12" s="139">
        <f>J12-K12</f>
        <v>0</v>
      </c>
      <c r="M12" s="144"/>
      <c r="O12" s="4" t="s">
        <v>9</v>
      </c>
      <c r="P12" s="130" t="s">
        <v>131</v>
      </c>
    </row>
    <row r="13" spans="1:16" ht="15" customHeight="1">
      <c r="A13" s="22"/>
      <c r="B13" s="16" t="s">
        <v>17</v>
      </c>
      <c r="C13" s="180"/>
      <c r="D13" s="181"/>
      <c r="E13" s="140"/>
      <c r="F13" s="141"/>
      <c r="G13" s="182"/>
      <c r="H13" s="183"/>
      <c r="I13" s="142"/>
      <c r="J13" s="134"/>
      <c r="K13" s="134"/>
      <c r="L13" s="134"/>
      <c r="M13" s="146"/>
      <c r="P13" s="130"/>
    </row>
    <row r="14" spans="1:16" ht="15" customHeight="1">
      <c r="A14" s="22"/>
      <c r="B14" s="13" t="s">
        <v>162</v>
      </c>
      <c r="C14" s="137">
        <f>F12</f>
        <v>0</v>
      </c>
      <c r="D14" s="137">
        <f>E12</f>
        <v>0</v>
      </c>
      <c r="E14" s="135"/>
      <c r="F14" s="136"/>
      <c r="G14" s="145"/>
      <c r="H14" s="137"/>
      <c r="I14" s="138">
        <f>(COUNTIF(C13:H13,"○")*3+COUNTIF(C13:H13,"△")*1)</f>
        <v>0</v>
      </c>
      <c r="J14" s="139">
        <f>C14+E14+G14</f>
        <v>0</v>
      </c>
      <c r="K14" s="139">
        <f>D14+F14+H14</f>
        <v>0</v>
      </c>
      <c r="L14" s="139">
        <f>J14-K14</f>
        <v>0</v>
      </c>
      <c r="M14" s="144"/>
      <c r="O14" s="5" t="s">
        <v>11</v>
      </c>
      <c r="P14" s="129" t="s">
        <v>132</v>
      </c>
    </row>
    <row r="15" spans="1:16" ht="15" customHeight="1">
      <c r="A15" s="22"/>
      <c r="B15" s="16" t="s">
        <v>18</v>
      </c>
      <c r="C15" s="180"/>
      <c r="D15" s="181"/>
      <c r="E15" s="180"/>
      <c r="F15" s="181"/>
      <c r="G15" s="140"/>
      <c r="H15" s="141"/>
      <c r="I15" s="142"/>
      <c r="J15" s="134"/>
      <c r="K15" s="134"/>
      <c r="L15" s="134"/>
      <c r="M15" s="146"/>
      <c r="P15" s="130"/>
    </row>
    <row r="16" spans="1:16" ht="15" customHeight="1">
      <c r="A16" s="22"/>
      <c r="B16" s="13" t="s">
        <v>164</v>
      </c>
      <c r="C16" s="145">
        <f>H12</f>
        <v>0</v>
      </c>
      <c r="D16" s="137">
        <f>G12</f>
        <v>0</v>
      </c>
      <c r="E16" s="145">
        <f>H14</f>
        <v>0</v>
      </c>
      <c r="F16" s="137">
        <f>G14</f>
        <v>0</v>
      </c>
      <c r="G16" s="135"/>
      <c r="H16" s="136"/>
      <c r="I16" s="138">
        <f>(COUNTIF(C15:H15,"○")*3+COUNTIF(C15:H15,"△")*1)</f>
        <v>0</v>
      </c>
      <c r="J16" s="139">
        <f>C16+E16+G16</f>
        <v>0</v>
      </c>
      <c r="K16" s="139">
        <f>D16+F16+H16</f>
        <v>0</v>
      </c>
      <c r="L16" s="139">
        <f>J16-K16</f>
        <v>0</v>
      </c>
      <c r="M16" s="144"/>
      <c r="O16" s="5" t="s">
        <v>13</v>
      </c>
      <c r="P16" s="129" t="s">
        <v>133</v>
      </c>
    </row>
    <row r="17" spans="1:16" ht="12.75" customHeight="1">
      <c r="A17" s="22"/>
      <c r="B17" s="18" t="s">
        <v>19</v>
      </c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P17" s="132"/>
    </row>
    <row r="18" spans="1:16" ht="12.75" customHeight="1">
      <c r="A18" s="22"/>
      <c r="B18" s="6" t="s">
        <v>1</v>
      </c>
      <c r="C18" s="176" t="str">
        <f>B20</f>
        <v>春日ＳＳＳ</v>
      </c>
      <c r="D18" s="177"/>
      <c r="E18" s="174" t="str">
        <f>B22</f>
        <v>ｾﾝﾄｳﾞｨｺﾞｰﾚ WEST</v>
      </c>
      <c r="F18" s="175"/>
      <c r="G18" s="176" t="str">
        <f>B24</f>
        <v>ｃｌｕｂＦ３</v>
      </c>
      <c r="H18" s="177"/>
      <c r="I18" s="7" t="s">
        <v>2</v>
      </c>
      <c r="J18" s="6" t="s">
        <v>3</v>
      </c>
      <c r="K18" s="6" t="s">
        <v>4</v>
      </c>
      <c r="L18" s="6" t="s">
        <v>5</v>
      </c>
      <c r="M18" s="6" t="s">
        <v>6</v>
      </c>
      <c r="O18" s="8" t="s">
        <v>20</v>
      </c>
      <c r="P18" s="131"/>
    </row>
    <row r="19" spans="1:16" ht="15" customHeight="1">
      <c r="A19" s="22"/>
      <c r="B19" s="10" t="s">
        <v>21</v>
      </c>
      <c r="C19" s="133"/>
      <c r="D19" s="133"/>
      <c r="E19" s="178"/>
      <c r="F19" s="179"/>
      <c r="G19" s="178"/>
      <c r="H19" s="179"/>
      <c r="I19" s="134"/>
      <c r="J19" s="134"/>
      <c r="K19" s="134"/>
      <c r="L19" s="134"/>
      <c r="M19" s="146"/>
      <c r="O19" s="8"/>
      <c r="P19" s="130"/>
    </row>
    <row r="20" spans="1:16" ht="15" customHeight="1">
      <c r="A20" s="22"/>
      <c r="B20" s="13" t="s">
        <v>124</v>
      </c>
      <c r="C20" s="135"/>
      <c r="D20" s="136"/>
      <c r="E20" s="137"/>
      <c r="F20" s="137"/>
      <c r="G20" s="137"/>
      <c r="H20" s="137"/>
      <c r="I20" s="138">
        <f>(COUNTIF(C19:H19,"○")*3+COUNTIF(C19:H19,"△")*1)</f>
        <v>0</v>
      </c>
      <c r="J20" s="139">
        <f>C20+E20+G20</f>
        <v>0</v>
      </c>
      <c r="K20" s="139">
        <f>D20+F20+H20</f>
        <v>0</v>
      </c>
      <c r="L20" s="139">
        <f>J20-K20</f>
        <v>0</v>
      </c>
      <c r="M20" s="144"/>
      <c r="O20" s="4" t="s">
        <v>9</v>
      </c>
      <c r="P20" s="129" t="s">
        <v>134</v>
      </c>
    </row>
    <row r="21" spans="1:16" ht="15" customHeight="1">
      <c r="A21" s="22"/>
      <c r="B21" s="16" t="s">
        <v>22</v>
      </c>
      <c r="C21" s="180"/>
      <c r="D21" s="181"/>
      <c r="E21" s="140"/>
      <c r="F21" s="141"/>
      <c r="G21" s="182"/>
      <c r="H21" s="183"/>
      <c r="I21" s="142"/>
      <c r="J21" s="134"/>
      <c r="K21" s="134"/>
      <c r="L21" s="134"/>
      <c r="M21" s="146"/>
      <c r="P21" s="130"/>
    </row>
    <row r="22" spans="1:16" ht="15" customHeight="1">
      <c r="A22" s="22"/>
      <c r="B22" s="13" t="s">
        <v>161</v>
      </c>
      <c r="C22" s="137">
        <f>F20</f>
        <v>0</v>
      </c>
      <c r="D22" s="137">
        <f>E20</f>
        <v>0</v>
      </c>
      <c r="E22" s="135"/>
      <c r="F22" s="136"/>
      <c r="G22" s="145"/>
      <c r="H22" s="137"/>
      <c r="I22" s="138">
        <f>(COUNTIF(C21:H21,"○")*3+COUNTIF(C21:H21,"△")*1)</f>
        <v>0</v>
      </c>
      <c r="J22" s="139">
        <f>C22+E22+G22</f>
        <v>0</v>
      </c>
      <c r="K22" s="139">
        <f>D22+F22+H22</f>
        <v>0</v>
      </c>
      <c r="L22" s="139">
        <f>J22-K22</f>
        <v>0</v>
      </c>
      <c r="M22" s="144"/>
      <c r="O22" s="5" t="s">
        <v>11</v>
      </c>
      <c r="P22" s="129" t="s">
        <v>135</v>
      </c>
    </row>
    <row r="23" spans="1:16" ht="15" customHeight="1">
      <c r="A23" s="22"/>
      <c r="B23" s="16" t="s">
        <v>23</v>
      </c>
      <c r="C23" s="180"/>
      <c r="D23" s="181"/>
      <c r="E23" s="180"/>
      <c r="F23" s="181"/>
      <c r="G23" s="140"/>
      <c r="H23" s="141"/>
      <c r="I23" s="142"/>
      <c r="J23" s="134"/>
      <c r="K23" s="134"/>
      <c r="L23" s="134"/>
      <c r="M23" s="146"/>
      <c r="P23" s="130"/>
    </row>
    <row r="24" spans="1:16" ht="15" customHeight="1">
      <c r="A24" s="22"/>
      <c r="B24" s="13" t="s">
        <v>167</v>
      </c>
      <c r="C24" s="145">
        <f>H20</f>
        <v>0</v>
      </c>
      <c r="D24" s="137">
        <f>G20</f>
        <v>0</v>
      </c>
      <c r="E24" s="145">
        <f>H22</f>
        <v>0</v>
      </c>
      <c r="F24" s="137">
        <f>G22</f>
        <v>0</v>
      </c>
      <c r="G24" s="135"/>
      <c r="H24" s="136"/>
      <c r="I24" s="138">
        <f>(COUNTIF(C23:H23,"○")*3+COUNTIF(C23:H23,"△")*1)</f>
        <v>0</v>
      </c>
      <c r="J24" s="139">
        <f>C24+E24+G24</f>
        <v>0</v>
      </c>
      <c r="K24" s="139">
        <f>D24+F24+H24</f>
        <v>0</v>
      </c>
      <c r="L24" s="139">
        <f>J24-K24</f>
        <v>0</v>
      </c>
      <c r="M24" s="144"/>
      <c r="O24" s="5" t="s">
        <v>13</v>
      </c>
      <c r="P24" s="129" t="s">
        <v>136</v>
      </c>
    </row>
    <row r="25" spans="1:16" ht="12.75" customHeight="1">
      <c r="A25" s="22"/>
      <c r="B25" s="18" t="s">
        <v>24</v>
      </c>
      <c r="C25" s="19"/>
      <c r="D25" s="20"/>
      <c r="E25" s="20"/>
      <c r="F25" s="19"/>
      <c r="G25" s="19"/>
      <c r="H25" s="19"/>
      <c r="I25" s="21"/>
      <c r="J25" s="21"/>
      <c r="K25" s="21"/>
      <c r="L25" s="21"/>
      <c r="M25" s="21"/>
      <c r="P25" s="132"/>
    </row>
    <row r="26" spans="1:16" ht="12.75" customHeight="1">
      <c r="A26" s="22"/>
      <c r="B26" s="6" t="s">
        <v>1</v>
      </c>
      <c r="C26" s="176" t="str">
        <f>B28</f>
        <v>FC下越</v>
      </c>
      <c r="D26" s="177"/>
      <c r="E26" s="176" t="str">
        <f>B30</f>
        <v>ジェス新潟東SC</v>
      </c>
      <c r="F26" s="177"/>
      <c r="G26" s="176" t="str">
        <f>B32</f>
        <v>エル・オゥロUK</v>
      </c>
      <c r="H26" s="177"/>
      <c r="I26" s="7" t="s">
        <v>2</v>
      </c>
      <c r="J26" s="6" t="s">
        <v>25</v>
      </c>
      <c r="K26" s="6" t="s">
        <v>4</v>
      </c>
      <c r="L26" s="6" t="s">
        <v>5</v>
      </c>
      <c r="M26" s="6" t="s">
        <v>6</v>
      </c>
      <c r="O26" s="8" t="s">
        <v>26</v>
      </c>
      <c r="P26" s="131"/>
    </row>
    <row r="27" spans="1:16" ht="15" customHeight="1">
      <c r="A27" s="22"/>
      <c r="B27" s="10" t="s">
        <v>27</v>
      </c>
      <c r="C27" s="133"/>
      <c r="D27" s="133"/>
      <c r="E27" s="178"/>
      <c r="F27" s="179"/>
      <c r="G27" s="178"/>
      <c r="H27" s="179"/>
      <c r="I27" s="134"/>
      <c r="J27" s="134"/>
      <c r="K27" s="134"/>
      <c r="L27" s="134"/>
      <c r="M27" s="146"/>
      <c r="O27" s="8"/>
      <c r="P27" s="130"/>
    </row>
    <row r="28" spans="1:16" ht="15" customHeight="1">
      <c r="A28" s="22"/>
      <c r="B28" s="13" t="s">
        <v>28</v>
      </c>
      <c r="C28" s="135"/>
      <c r="D28" s="136"/>
      <c r="E28" s="137"/>
      <c r="F28" s="137"/>
      <c r="G28" s="137"/>
      <c r="H28" s="137"/>
      <c r="I28" s="138">
        <f>(COUNTIF(C27:H27,"○")*3+COUNTIF(C27:H27,"△")*1)</f>
        <v>0</v>
      </c>
      <c r="J28" s="139">
        <f>C28+E28+G28</f>
        <v>0</v>
      </c>
      <c r="K28" s="139">
        <f>D28+F28+H28</f>
        <v>0</v>
      </c>
      <c r="L28" s="139">
        <f>J28-K28</f>
        <v>0</v>
      </c>
      <c r="M28" s="144"/>
      <c r="O28" s="4" t="s">
        <v>9</v>
      </c>
      <c r="P28" s="129" t="s">
        <v>137</v>
      </c>
    </row>
    <row r="29" spans="1:16" ht="15" customHeight="1">
      <c r="A29" s="22"/>
      <c r="B29" s="16" t="s">
        <v>29</v>
      </c>
      <c r="C29" s="180"/>
      <c r="D29" s="181"/>
      <c r="E29" s="140"/>
      <c r="F29" s="141"/>
      <c r="G29" s="182"/>
      <c r="H29" s="183"/>
      <c r="I29" s="142"/>
      <c r="J29" s="134"/>
      <c r="K29" s="134"/>
      <c r="L29" s="134"/>
      <c r="M29" s="146"/>
      <c r="P29" s="130"/>
    </row>
    <row r="30" spans="1:19" ht="15" customHeight="1">
      <c r="A30" s="22"/>
      <c r="B30" s="13" t="s">
        <v>173</v>
      </c>
      <c r="C30" s="137">
        <f>F28</f>
        <v>0</v>
      </c>
      <c r="D30" s="137">
        <f>E28</f>
        <v>0</v>
      </c>
      <c r="E30" s="135"/>
      <c r="F30" s="136"/>
      <c r="G30" s="145"/>
      <c r="H30" s="137"/>
      <c r="I30" s="138">
        <f>(COUNTIF(C29:H29,"○")*3+COUNTIF(C29:H29,"△")*1)</f>
        <v>0</v>
      </c>
      <c r="J30" s="139">
        <f>C30+E30+G30</f>
        <v>0</v>
      </c>
      <c r="K30" s="139">
        <f>D30+F30+H30</f>
        <v>0</v>
      </c>
      <c r="L30" s="139">
        <f>J30-K30</f>
        <v>0</v>
      </c>
      <c r="M30" s="144"/>
      <c r="O30" s="5" t="s">
        <v>11</v>
      </c>
      <c r="P30" s="129" t="s">
        <v>138</v>
      </c>
      <c r="S30" s="4"/>
    </row>
    <row r="31" spans="1:16" ht="15" customHeight="1">
      <c r="A31" s="22"/>
      <c r="B31" s="16" t="s">
        <v>30</v>
      </c>
      <c r="C31" s="180"/>
      <c r="D31" s="181"/>
      <c r="E31" s="180"/>
      <c r="F31" s="181"/>
      <c r="G31" s="140"/>
      <c r="H31" s="141"/>
      <c r="I31" s="142"/>
      <c r="J31" s="134"/>
      <c r="K31" s="134"/>
      <c r="L31" s="134"/>
      <c r="M31" s="146"/>
      <c r="P31" s="130"/>
    </row>
    <row r="32" spans="1:16" ht="15" customHeight="1">
      <c r="A32" s="22"/>
      <c r="B32" s="13" t="s">
        <v>163</v>
      </c>
      <c r="C32" s="145">
        <f>H28</f>
        <v>0</v>
      </c>
      <c r="D32" s="137">
        <f>G28</f>
        <v>0</v>
      </c>
      <c r="E32" s="145">
        <f>H30</f>
        <v>0</v>
      </c>
      <c r="F32" s="137">
        <f>G30</f>
        <v>0</v>
      </c>
      <c r="G32" s="135"/>
      <c r="H32" s="136"/>
      <c r="I32" s="138">
        <f>(COUNTIF(C31:H31,"○")*3+COUNTIF(C31:H31,"△")*1)</f>
        <v>0</v>
      </c>
      <c r="J32" s="139">
        <f>C32+E32+G32</f>
        <v>0</v>
      </c>
      <c r="K32" s="139">
        <f>D32+F32+H32</f>
        <v>0</v>
      </c>
      <c r="L32" s="139">
        <f>J32-K32</f>
        <v>0</v>
      </c>
      <c r="M32" s="144"/>
      <c r="O32" s="5" t="s">
        <v>13</v>
      </c>
      <c r="P32" s="129" t="s">
        <v>139</v>
      </c>
    </row>
    <row r="33" spans="1:16" ht="12.75" customHeight="1">
      <c r="A33" s="22"/>
      <c r="B33" s="18" t="s">
        <v>31</v>
      </c>
      <c r="C33" s="19"/>
      <c r="D33" s="20"/>
      <c r="E33" s="20"/>
      <c r="F33" s="19"/>
      <c r="G33" s="19"/>
      <c r="H33" s="19"/>
      <c r="I33" s="21"/>
      <c r="J33" s="21"/>
      <c r="K33" s="21"/>
      <c r="L33" s="21"/>
      <c r="M33" s="21"/>
      <c r="P33" s="132"/>
    </row>
    <row r="34" spans="1:16" ht="12.75" customHeight="1">
      <c r="A34" s="22"/>
      <c r="B34" s="6" t="s">
        <v>1</v>
      </c>
      <c r="C34" s="174" t="str">
        <f>B36</f>
        <v>ｾﾝﾄｳﾞｨｺﾞｰﾚ EAST</v>
      </c>
      <c r="D34" s="175"/>
      <c r="E34" s="176" t="str">
        <f>B38</f>
        <v>アルビ新潟ジュニア</v>
      </c>
      <c r="F34" s="177"/>
      <c r="G34" s="176" t="str">
        <f>B40</f>
        <v>FC.FORTEZZA</v>
      </c>
      <c r="H34" s="177"/>
      <c r="I34" s="7" t="s">
        <v>2</v>
      </c>
      <c r="J34" s="6" t="s">
        <v>32</v>
      </c>
      <c r="K34" s="6" t="s">
        <v>33</v>
      </c>
      <c r="L34" s="6" t="s">
        <v>5</v>
      </c>
      <c r="M34" s="6" t="s">
        <v>6</v>
      </c>
      <c r="O34" s="8" t="s">
        <v>34</v>
      </c>
      <c r="P34" s="131"/>
    </row>
    <row r="35" spans="1:16" ht="12.75" customHeight="1">
      <c r="A35" s="22"/>
      <c r="B35" s="10" t="s">
        <v>35</v>
      </c>
      <c r="C35" s="133"/>
      <c r="D35" s="133"/>
      <c r="E35" s="178"/>
      <c r="F35" s="179"/>
      <c r="G35" s="178"/>
      <c r="H35" s="179"/>
      <c r="I35" s="134"/>
      <c r="J35" s="134"/>
      <c r="K35" s="134"/>
      <c r="L35" s="134"/>
      <c r="M35" s="146"/>
      <c r="O35" s="8"/>
      <c r="P35" s="130"/>
    </row>
    <row r="36" spans="1:16" ht="12.75" customHeight="1">
      <c r="A36" s="22"/>
      <c r="B36" s="13" t="s">
        <v>160</v>
      </c>
      <c r="C36" s="135"/>
      <c r="D36" s="136"/>
      <c r="E36" s="137"/>
      <c r="F36" s="137"/>
      <c r="G36" s="137"/>
      <c r="H36" s="137"/>
      <c r="I36" s="138">
        <f>(COUNTIF(C35:H35,"○")*3+COUNTIF(C35:H35,"△")*1)</f>
        <v>0</v>
      </c>
      <c r="J36" s="139">
        <f>C36+E36+G36</f>
        <v>0</v>
      </c>
      <c r="K36" s="139">
        <f>D36+F36+H36</f>
        <v>0</v>
      </c>
      <c r="L36" s="139">
        <f>J36-K36</f>
        <v>0</v>
      </c>
      <c r="M36" s="144"/>
      <c r="O36" s="4" t="s">
        <v>9</v>
      </c>
      <c r="P36" s="129" t="s">
        <v>140</v>
      </c>
    </row>
    <row r="37" spans="1:16" ht="12.75" customHeight="1">
      <c r="A37" s="22"/>
      <c r="B37" s="16" t="s">
        <v>36</v>
      </c>
      <c r="C37" s="180"/>
      <c r="D37" s="181"/>
      <c r="E37" s="140"/>
      <c r="F37" s="141"/>
      <c r="G37" s="182"/>
      <c r="H37" s="183"/>
      <c r="I37" s="142"/>
      <c r="J37" s="134"/>
      <c r="K37" s="134"/>
      <c r="L37" s="134"/>
      <c r="M37" s="146"/>
      <c r="P37" s="130"/>
    </row>
    <row r="38" spans="1:16" ht="12.75" customHeight="1">
      <c r="A38" s="22"/>
      <c r="B38" s="13" t="s">
        <v>125</v>
      </c>
      <c r="C38" s="137">
        <f>F36</f>
        <v>0</v>
      </c>
      <c r="D38" s="137">
        <f>E36</f>
        <v>0</v>
      </c>
      <c r="E38" s="135"/>
      <c r="F38" s="136"/>
      <c r="G38" s="145"/>
      <c r="H38" s="137"/>
      <c r="I38" s="138">
        <f>(COUNTIF(C37:H37,"○")*3+COUNTIF(C37:H37,"△")*1)</f>
        <v>0</v>
      </c>
      <c r="J38" s="139">
        <f>C38+E38+G38</f>
        <v>0</v>
      </c>
      <c r="K38" s="139">
        <f>D38+F38+H38</f>
        <v>0</v>
      </c>
      <c r="L38" s="139">
        <f>J38-K38</f>
        <v>0</v>
      </c>
      <c r="M38" s="144"/>
      <c r="O38" s="5" t="s">
        <v>11</v>
      </c>
      <c r="P38" s="129" t="s">
        <v>141</v>
      </c>
    </row>
    <row r="39" spans="1:16" ht="12.75" customHeight="1">
      <c r="A39" s="22"/>
      <c r="B39" s="16" t="s">
        <v>37</v>
      </c>
      <c r="C39" s="180"/>
      <c r="D39" s="181"/>
      <c r="E39" s="180"/>
      <c r="F39" s="181"/>
      <c r="G39" s="140"/>
      <c r="H39" s="141"/>
      <c r="I39" s="142"/>
      <c r="J39" s="134"/>
      <c r="K39" s="134"/>
      <c r="L39" s="134"/>
      <c r="M39" s="146"/>
      <c r="P39" s="130"/>
    </row>
    <row r="40" spans="1:16" ht="12.75" customHeight="1">
      <c r="A40" s="22"/>
      <c r="B40" s="13" t="s">
        <v>168</v>
      </c>
      <c r="C40" s="145">
        <f>H36</f>
        <v>0</v>
      </c>
      <c r="D40" s="137">
        <f>G36</f>
        <v>0</v>
      </c>
      <c r="E40" s="145">
        <f>H38</f>
        <v>0</v>
      </c>
      <c r="F40" s="137">
        <f>G38</f>
        <v>0</v>
      </c>
      <c r="G40" s="135"/>
      <c r="H40" s="136"/>
      <c r="I40" s="138">
        <f>(COUNTIF(C39:H39,"○")*3+COUNTIF(C39:H39,"△")*1)</f>
        <v>0</v>
      </c>
      <c r="J40" s="139">
        <f>C40+E40+G40</f>
        <v>0</v>
      </c>
      <c r="K40" s="139">
        <f>D40+F40+H40</f>
        <v>0</v>
      </c>
      <c r="L40" s="139">
        <f>J40-K40</f>
        <v>0</v>
      </c>
      <c r="M40" s="144"/>
      <c r="O40" s="5" t="s">
        <v>13</v>
      </c>
      <c r="P40" s="129" t="s">
        <v>142</v>
      </c>
    </row>
    <row r="41" spans="1:16" ht="12.75" customHeight="1">
      <c r="A41" s="22"/>
      <c r="B41" s="18" t="s">
        <v>38</v>
      </c>
      <c r="C41" s="25"/>
      <c r="D41" s="20"/>
      <c r="E41" s="26"/>
      <c r="F41" s="19"/>
      <c r="G41" s="19"/>
      <c r="H41" s="19"/>
      <c r="I41" s="21"/>
      <c r="J41" s="21"/>
      <c r="K41" s="21"/>
      <c r="L41" s="21"/>
      <c r="M41" s="21"/>
      <c r="P41" s="132"/>
    </row>
    <row r="42" spans="1:16" ht="12.75" customHeight="1">
      <c r="A42" s="22"/>
      <c r="B42" s="6" t="s">
        <v>1</v>
      </c>
      <c r="C42" s="184" t="str">
        <f>B44</f>
        <v>ｳﾞｪｰﾙﾒﾘｵＮ</v>
      </c>
      <c r="D42" s="185"/>
      <c r="E42" s="184" t="str">
        <f>B46</f>
        <v>内野JSC</v>
      </c>
      <c r="F42" s="185"/>
      <c r="G42" s="176" t="str">
        <f>B48</f>
        <v>南万代FC</v>
      </c>
      <c r="H42" s="177"/>
      <c r="I42" s="7" t="s">
        <v>2</v>
      </c>
      <c r="J42" s="6" t="s">
        <v>39</v>
      </c>
      <c r="K42" s="6" t="s">
        <v>33</v>
      </c>
      <c r="L42" s="6" t="s">
        <v>5</v>
      </c>
      <c r="M42" s="6" t="s">
        <v>6</v>
      </c>
      <c r="O42" s="8" t="s">
        <v>40</v>
      </c>
      <c r="P42" s="131"/>
    </row>
    <row r="43" spans="1:16" ht="12.75" customHeight="1">
      <c r="A43" s="22"/>
      <c r="B43" s="10" t="s">
        <v>41</v>
      </c>
      <c r="C43" s="133"/>
      <c r="D43" s="133"/>
      <c r="E43" s="178"/>
      <c r="F43" s="179"/>
      <c r="G43" s="178"/>
      <c r="H43" s="179"/>
      <c r="I43" s="134"/>
      <c r="J43" s="134"/>
      <c r="K43" s="134"/>
      <c r="L43" s="134"/>
      <c r="M43" s="146"/>
      <c r="O43" s="8"/>
      <c r="P43" s="130"/>
    </row>
    <row r="44" spans="1:16" ht="12.75" customHeight="1">
      <c r="A44" s="22"/>
      <c r="B44" s="13" t="s">
        <v>165</v>
      </c>
      <c r="C44" s="135"/>
      <c r="D44" s="136"/>
      <c r="E44" s="137"/>
      <c r="F44" s="137"/>
      <c r="G44" s="137"/>
      <c r="H44" s="137"/>
      <c r="I44" s="138">
        <f>(COUNTIF(C43:H43,"○")*3+COUNTIF(C43:H43,"△")*1)</f>
        <v>0</v>
      </c>
      <c r="J44" s="139">
        <f>C44+E44+G44</f>
        <v>0</v>
      </c>
      <c r="K44" s="139">
        <f>D44+F44+H44</f>
        <v>0</v>
      </c>
      <c r="L44" s="139">
        <f>J44-K44</f>
        <v>0</v>
      </c>
      <c r="M44" s="144"/>
      <c r="O44" s="4" t="s">
        <v>9</v>
      </c>
      <c r="P44" s="129" t="s">
        <v>143</v>
      </c>
    </row>
    <row r="45" spans="1:16" ht="12.75" customHeight="1">
      <c r="A45" s="22"/>
      <c r="B45" s="16" t="s">
        <v>42</v>
      </c>
      <c r="C45" s="180"/>
      <c r="D45" s="181"/>
      <c r="E45" s="140"/>
      <c r="F45" s="141"/>
      <c r="G45" s="182"/>
      <c r="H45" s="183"/>
      <c r="I45" s="142"/>
      <c r="J45" s="134"/>
      <c r="K45" s="134"/>
      <c r="L45" s="134"/>
      <c r="M45" s="146"/>
      <c r="P45" s="130"/>
    </row>
    <row r="46" spans="1:16" ht="12.75" customHeight="1">
      <c r="A46" s="22"/>
      <c r="B46" s="13" t="s">
        <v>172</v>
      </c>
      <c r="C46" s="137">
        <f>F44</f>
        <v>0</v>
      </c>
      <c r="D46" s="137">
        <f>E44</f>
        <v>0</v>
      </c>
      <c r="E46" s="135"/>
      <c r="F46" s="136"/>
      <c r="G46" s="145"/>
      <c r="H46" s="137"/>
      <c r="I46" s="138">
        <f>(COUNTIF(C45:H45,"○")*3+COUNTIF(C45:H45,"△")*1)</f>
        <v>0</v>
      </c>
      <c r="J46" s="139">
        <f>C46+E46+G46</f>
        <v>0</v>
      </c>
      <c r="K46" s="139">
        <f>D46+F46+H46</f>
        <v>0</v>
      </c>
      <c r="L46" s="139">
        <f>J46-K46</f>
        <v>0</v>
      </c>
      <c r="M46" s="144"/>
      <c r="O46" s="5" t="s">
        <v>11</v>
      </c>
      <c r="P46" s="129" t="s">
        <v>144</v>
      </c>
    </row>
    <row r="47" spans="1:16" ht="12.75" customHeight="1">
      <c r="A47" s="22"/>
      <c r="B47" s="16" t="s">
        <v>126</v>
      </c>
      <c r="C47" s="180"/>
      <c r="D47" s="181"/>
      <c r="E47" s="180"/>
      <c r="F47" s="181"/>
      <c r="G47" s="140"/>
      <c r="H47" s="141"/>
      <c r="I47" s="142"/>
      <c r="J47" s="134"/>
      <c r="K47" s="134"/>
      <c r="L47" s="134"/>
      <c r="M47" s="146"/>
      <c r="P47" s="130"/>
    </row>
    <row r="48" spans="1:16" ht="12.75" customHeight="1">
      <c r="A48" s="22"/>
      <c r="B48" s="13" t="s">
        <v>171</v>
      </c>
      <c r="C48" s="145">
        <f>H44</f>
        <v>0</v>
      </c>
      <c r="D48" s="137">
        <f>G44</f>
        <v>0</v>
      </c>
      <c r="E48" s="145">
        <f>H46</f>
        <v>0</v>
      </c>
      <c r="F48" s="137">
        <f>G46</f>
        <v>0</v>
      </c>
      <c r="G48" s="135"/>
      <c r="H48" s="136"/>
      <c r="I48" s="138">
        <f>(COUNTIF(C47:H47,"○")*3+COUNTIF(C47:H47,"△")*1)</f>
        <v>0</v>
      </c>
      <c r="J48" s="139">
        <f>C48+E48+G48</f>
        <v>0</v>
      </c>
      <c r="K48" s="139">
        <f>D48+F48+H48</f>
        <v>0</v>
      </c>
      <c r="L48" s="139">
        <f>J48-K48</f>
        <v>0</v>
      </c>
      <c r="M48" s="144"/>
      <c r="O48" s="5" t="s">
        <v>13</v>
      </c>
      <c r="P48" s="129" t="s">
        <v>145</v>
      </c>
    </row>
    <row r="49" spans="1:13" ht="12.75" customHeight="1" thickBo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4" ht="20.25" customHeight="1">
      <c r="A50" s="29" t="s">
        <v>43</v>
      </c>
      <c r="B50" s="30"/>
      <c r="C50" s="31"/>
      <c r="D50" s="32" t="s">
        <v>44</v>
      </c>
      <c r="E50" s="32"/>
      <c r="F50" s="32"/>
      <c r="G50" s="32"/>
      <c r="H50" s="32"/>
      <c r="I50" s="33"/>
      <c r="J50" s="32" t="s">
        <v>45</v>
      </c>
      <c r="K50" s="32"/>
      <c r="L50" s="32"/>
      <c r="M50" s="32"/>
      <c r="N50" s="34"/>
    </row>
    <row r="51" spans="1:14" ht="16.5" customHeight="1">
      <c r="A51" s="35" t="s">
        <v>46</v>
      </c>
      <c r="B51" s="36" t="s">
        <v>47</v>
      </c>
      <c r="C51" s="37" t="s">
        <v>48</v>
      </c>
      <c r="D51" s="186" t="s">
        <v>49</v>
      </c>
      <c r="E51" s="187"/>
      <c r="F51" s="38" t="s">
        <v>48</v>
      </c>
      <c r="G51" s="186" t="s">
        <v>50</v>
      </c>
      <c r="H51" s="188"/>
      <c r="I51" s="35" t="s">
        <v>48</v>
      </c>
      <c r="J51" s="186" t="s">
        <v>49</v>
      </c>
      <c r="K51" s="187"/>
      <c r="L51" s="38" t="s">
        <v>48</v>
      </c>
      <c r="M51" s="186" t="s">
        <v>50</v>
      </c>
      <c r="N51" s="189"/>
    </row>
    <row r="52" spans="1:14" ht="13.5">
      <c r="A52" s="39" t="s">
        <v>51</v>
      </c>
      <c r="B52" s="40" t="s">
        <v>123</v>
      </c>
      <c r="C52" s="41" t="str">
        <f>$E$2</f>
        <v>NFCM国府</v>
      </c>
      <c r="D52" s="27"/>
      <c r="E52" s="42"/>
      <c r="F52" s="43" t="str">
        <f>$G$2</f>
        <v>長岡ＪＹＦＣ</v>
      </c>
      <c r="G52" s="27" t="str">
        <f>C61</f>
        <v>ｾﾝﾄｳﾞｨｺﾞｰﾚ EAST</v>
      </c>
      <c r="H52" s="44" t="str">
        <f>F61</f>
        <v>FC.FORTEZZA</v>
      </c>
      <c r="I52" s="45" t="str">
        <f>$E$10</f>
        <v>JFC下越</v>
      </c>
      <c r="J52" s="46"/>
      <c r="K52" s="47"/>
      <c r="L52" s="48" t="str">
        <f>$G$10</f>
        <v>ラ・プラタUK</v>
      </c>
      <c r="M52" s="27" t="str">
        <f>I61</f>
        <v>ｳﾞｪｰﾙﾒﾘｵＮ</v>
      </c>
      <c r="N52" s="44" t="str">
        <f>L61</f>
        <v>南万代FC</v>
      </c>
    </row>
    <row r="53" spans="1:14" ht="13.5">
      <c r="A53" s="49" t="s">
        <v>52</v>
      </c>
      <c r="B53" s="40" t="s">
        <v>53</v>
      </c>
      <c r="C53" s="41" t="str">
        <f>$E$18</f>
        <v>ｾﾝﾄｳﾞｨｺﾞｰﾚ WEST</v>
      </c>
      <c r="D53" s="46"/>
      <c r="E53" s="47"/>
      <c r="F53" s="28" t="str">
        <f>$G$18</f>
        <v>ｃｌｕｂＦ３</v>
      </c>
      <c r="G53" s="170" t="str">
        <f>I52</f>
        <v>JFC下越</v>
      </c>
      <c r="H53" s="171" t="str">
        <f>L52</f>
        <v>ラ・プラタUK</v>
      </c>
      <c r="I53" s="50" t="str">
        <f>$E$26</f>
        <v>ジェス新潟東SC</v>
      </c>
      <c r="J53" s="46"/>
      <c r="K53" s="47"/>
      <c r="L53" s="43" t="str">
        <f>$G$26</f>
        <v>エル・オゥロUK</v>
      </c>
      <c r="M53" s="170" t="str">
        <f>C52</f>
        <v>NFCM国府</v>
      </c>
      <c r="N53" s="172" t="str">
        <f>F52</f>
        <v>長岡ＪＹＦＣ</v>
      </c>
    </row>
    <row r="54" spans="1:14" ht="13.5">
      <c r="A54" s="52" t="s">
        <v>54</v>
      </c>
      <c r="B54" s="53" t="s">
        <v>55</v>
      </c>
      <c r="C54" s="54" t="str">
        <f>$E$34</f>
        <v>アルビ新潟ジュニア</v>
      </c>
      <c r="D54" s="46"/>
      <c r="E54" s="47"/>
      <c r="F54" s="55" t="str">
        <f>$G$34</f>
        <v>FC.FORTEZZA</v>
      </c>
      <c r="G54" s="27" t="str">
        <f>C53</f>
        <v>ｾﾝﾄｳﾞｨｺﾞｰﾚ WEST</v>
      </c>
      <c r="H54" s="44" t="str">
        <f>F53</f>
        <v>ｃｌｕｂＦ３</v>
      </c>
      <c r="I54" s="50" t="str">
        <f>$E$42</f>
        <v>内野JSC</v>
      </c>
      <c r="J54" s="46"/>
      <c r="K54" s="47"/>
      <c r="L54" s="28" t="str">
        <f>$G$42</f>
        <v>南万代FC</v>
      </c>
      <c r="M54" s="27" t="str">
        <f>I53</f>
        <v>ジェス新潟東SC</v>
      </c>
      <c r="N54" s="51" t="str">
        <f>L53</f>
        <v>エル・オゥロUK</v>
      </c>
    </row>
    <row r="55" spans="1:14" ht="13.5">
      <c r="A55" s="56" t="s">
        <v>56</v>
      </c>
      <c r="B55" s="57" t="s">
        <v>57</v>
      </c>
      <c r="C55" s="58"/>
      <c r="D55" s="59"/>
      <c r="E55" s="59"/>
      <c r="F55" s="59"/>
      <c r="G55" s="59"/>
      <c r="H55" s="59"/>
      <c r="I55" s="58"/>
      <c r="J55" s="59"/>
      <c r="K55" s="59"/>
      <c r="L55" s="59"/>
      <c r="M55" s="59"/>
      <c r="N55" s="60"/>
    </row>
    <row r="56" spans="1:14" ht="13.5">
      <c r="A56" s="61" t="s">
        <v>58</v>
      </c>
      <c r="B56" s="53" t="s">
        <v>59</v>
      </c>
      <c r="C56" s="41" t="str">
        <f>$C$2</f>
        <v>桃山クラマーズ</v>
      </c>
      <c r="D56" s="46"/>
      <c r="E56" s="47"/>
      <c r="F56" s="28" t="str">
        <f>$E$2</f>
        <v>NFCM国府</v>
      </c>
      <c r="G56" s="27" t="str">
        <f>C54</f>
        <v>アルビ新潟ジュニア</v>
      </c>
      <c r="H56" s="62" t="str">
        <f>F54</f>
        <v>FC.FORTEZZA</v>
      </c>
      <c r="I56" s="50" t="str">
        <f>$C$10</f>
        <v>ｋＦ３</v>
      </c>
      <c r="J56" s="46"/>
      <c r="K56" s="47"/>
      <c r="L56" s="28" t="str">
        <f>$E$10</f>
        <v>JFC下越</v>
      </c>
      <c r="M56" s="27" t="str">
        <f>I54</f>
        <v>内野JSC</v>
      </c>
      <c r="N56" s="51" t="str">
        <f>L54</f>
        <v>南万代FC</v>
      </c>
    </row>
    <row r="57" spans="1:14" ht="13.5">
      <c r="A57" s="61" t="s">
        <v>60</v>
      </c>
      <c r="B57" s="63" t="s">
        <v>61</v>
      </c>
      <c r="C57" s="41" t="str">
        <f>$C$18</f>
        <v>春日ＳＳＳ</v>
      </c>
      <c r="D57" s="46"/>
      <c r="E57" s="47"/>
      <c r="F57" s="28" t="str">
        <f>$E$18</f>
        <v>ｾﾝﾄｳﾞｨｺﾞｰﾚ WEST</v>
      </c>
      <c r="G57" s="170" t="str">
        <f>I56</f>
        <v>ｋＦ３</v>
      </c>
      <c r="H57" s="173" t="str">
        <f>L56</f>
        <v>JFC下越</v>
      </c>
      <c r="I57" s="50" t="str">
        <f>$C$26</f>
        <v>FC下越</v>
      </c>
      <c r="J57" s="46"/>
      <c r="K57" s="47"/>
      <c r="L57" s="28" t="str">
        <f>$E$26</f>
        <v>ジェス新潟東SC</v>
      </c>
      <c r="M57" s="170" t="str">
        <f>C56</f>
        <v>桃山クラマーズ</v>
      </c>
      <c r="N57" s="172" t="str">
        <f>F56</f>
        <v>NFCM国府</v>
      </c>
    </row>
    <row r="58" spans="1:14" ht="13.5">
      <c r="A58" s="52" t="s">
        <v>62</v>
      </c>
      <c r="B58" s="63" t="s">
        <v>63</v>
      </c>
      <c r="C58" s="41" t="str">
        <f>$C$34</f>
        <v>ｾﾝﾄｳﾞｨｺﾞｰﾚ EAST</v>
      </c>
      <c r="D58" s="46"/>
      <c r="E58" s="47"/>
      <c r="F58" s="28" t="str">
        <f>$E$34</f>
        <v>アルビ新潟ジュニア</v>
      </c>
      <c r="G58" s="170" t="str">
        <f>I57</f>
        <v>FC下越</v>
      </c>
      <c r="H58" s="173" t="str">
        <f>L57</f>
        <v>ジェス新潟東SC</v>
      </c>
      <c r="I58" s="50" t="str">
        <f>$C$42</f>
        <v>ｳﾞｪｰﾙﾒﾘｵＮ</v>
      </c>
      <c r="J58" s="46"/>
      <c r="K58" s="47"/>
      <c r="L58" s="28" t="str">
        <f>$E$42</f>
        <v>内野JSC</v>
      </c>
      <c r="M58" s="170" t="str">
        <f>C57</f>
        <v>春日ＳＳＳ</v>
      </c>
      <c r="N58" s="172" t="str">
        <f>F57</f>
        <v>ｾﾝﾄｳﾞｨｺﾞｰﾚ WEST</v>
      </c>
    </row>
    <row r="59" spans="1:14" ht="13.5">
      <c r="A59" s="61" t="s">
        <v>64</v>
      </c>
      <c r="B59" s="63" t="s">
        <v>65</v>
      </c>
      <c r="C59" s="41" t="str">
        <f>$C$2</f>
        <v>桃山クラマーズ</v>
      </c>
      <c r="D59" s="46"/>
      <c r="E59" s="47"/>
      <c r="F59" s="28" t="str">
        <f>$G$2</f>
        <v>長岡ＪＹＦＣ</v>
      </c>
      <c r="G59" s="27" t="str">
        <f>C58</f>
        <v>ｾﾝﾄｳﾞｨｺﾞｰﾚ EAST</v>
      </c>
      <c r="H59" s="62" t="str">
        <f>F58</f>
        <v>アルビ新潟ジュニア</v>
      </c>
      <c r="I59" s="50" t="str">
        <f>$C$10</f>
        <v>ｋＦ３</v>
      </c>
      <c r="J59" s="46"/>
      <c r="K59" s="47"/>
      <c r="L59" s="64" t="str">
        <f>$G$10</f>
        <v>ラ・プラタUK</v>
      </c>
      <c r="M59" s="27" t="str">
        <f>I58</f>
        <v>ｳﾞｪｰﾙﾒﾘｵＮ</v>
      </c>
      <c r="N59" s="51" t="str">
        <f>L58</f>
        <v>内野JSC</v>
      </c>
    </row>
    <row r="60" spans="1:14" ht="13.5">
      <c r="A60" s="61" t="s">
        <v>66</v>
      </c>
      <c r="B60" s="63" t="s">
        <v>67</v>
      </c>
      <c r="C60" s="41" t="str">
        <f>$C$18</f>
        <v>春日ＳＳＳ</v>
      </c>
      <c r="D60" s="46"/>
      <c r="E60" s="47"/>
      <c r="F60" s="28" t="str">
        <f>$G$18</f>
        <v>ｃｌｕｂＦ３</v>
      </c>
      <c r="G60" s="170" t="str">
        <f>I59</f>
        <v>ｋＦ３</v>
      </c>
      <c r="H60" s="173" t="str">
        <f>L59</f>
        <v>ラ・プラタUK</v>
      </c>
      <c r="I60" s="50" t="str">
        <f>$C$26</f>
        <v>FC下越</v>
      </c>
      <c r="J60" s="46"/>
      <c r="K60" s="47"/>
      <c r="L60" s="64" t="str">
        <f>$G$26</f>
        <v>エル・オゥロUK</v>
      </c>
      <c r="M60" s="170" t="str">
        <f>C59</f>
        <v>桃山クラマーズ</v>
      </c>
      <c r="N60" s="172" t="str">
        <f>F59</f>
        <v>長岡ＪＹＦＣ</v>
      </c>
    </row>
    <row r="61" spans="1:14" ht="14.25" thickBot="1">
      <c r="A61" s="65" t="s">
        <v>68</v>
      </c>
      <c r="B61" s="66" t="s">
        <v>69</v>
      </c>
      <c r="C61" s="67" t="str">
        <f>$C$34</f>
        <v>ｾﾝﾄｳﾞｨｺﾞｰﾚ EAST</v>
      </c>
      <c r="D61" s="68"/>
      <c r="E61" s="69"/>
      <c r="F61" s="70" t="str">
        <f>$G$34</f>
        <v>FC.FORTEZZA</v>
      </c>
      <c r="G61" s="71" t="str">
        <f>C60</f>
        <v>春日ＳＳＳ</v>
      </c>
      <c r="H61" s="72" t="str">
        <f>F60</f>
        <v>ｃｌｕｂＦ３</v>
      </c>
      <c r="I61" s="73" t="str">
        <f>$C$42</f>
        <v>ｳﾞｪｰﾙﾒﾘｵＮ</v>
      </c>
      <c r="J61" s="68"/>
      <c r="K61" s="69"/>
      <c r="L61" s="74" t="str">
        <f>$G$42</f>
        <v>南万代FC</v>
      </c>
      <c r="M61" s="71" t="str">
        <f>I60</f>
        <v>FC下越</v>
      </c>
      <c r="N61" s="75" t="str">
        <f>L60</f>
        <v>エル・オゥロUK</v>
      </c>
    </row>
    <row r="62" ht="5.25" customHeight="1"/>
  </sheetData>
  <sheetProtection/>
  <mergeCells count="58">
    <mergeCell ref="D51:E51"/>
    <mergeCell ref="G51:H51"/>
    <mergeCell ref="J51:K51"/>
    <mergeCell ref="M51:N51"/>
    <mergeCell ref="C47:D47"/>
    <mergeCell ref="E43:F43"/>
    <mergeCell ref="G43:H43"/>
    <mergeCell ref="C45:D45"/>
    <mergeCell ref="G45:H45"/>
    <mergeCell ref="E47:F47"/>
    <mergeCell ref="C37:D37"/>
    <mergeCell ref="G37:H37"/>
    <mergeCell ref="C39:D39"/>
    <mergeCell ref="E39:F39"/>
    <mergeCell ref="C42:D42"/>
    <mergeCell ref="E42:F42"/>
    <mergeCell ref="G42:H42"/>
    <mergeCell ref="C31:D31"/>
    <mergeCell ref="E31:F31"/>
    <mergeCell ref="C34:D34"/>
    <mergeCell ref="E34:F34"/>
    <mergeCell ref="G34:H34"/>
    <mergeCell ref="E35:F35"/>
    <mergeCell ref="G35:H35"/>
    <mergeCell ref="C26:D26"/>
    <mergeCell ref="E26:F26"/>
    <mergeCell ref="G26:H26"/>
    <mergeCell ref="E27:F27"/>
    <mergeCell ref="G27:H27"/>
    <mergeCell ref="C29:D29"/>
    <mergeCell ref="G29:H29"/>
    <mergeCell ref="E19:F19"/>
    <mergeCell ref="G19:H19"/>
    <mergeCell ref="C21:D21"/>
    <mergeCell ref="G21:H21"/>
    <mergeCell ref="C23:D23"/>
    <mergeCell ref="E23:F23"/>
    <mergeCell ref="C13:D13"/>
    <mergeCell ref="G13:H13"/>
    <mergeCell ref="C15:D15"/>
    <mergeCell ref="E15:F15"/>
    <mergeCell ref="C18:D18"/>
    <mergeCell ref="E18:F18"/>
    <mergeCell ref="G18:H18"/>
    <mergeCell ref="C7:D7"/>
    <mergeCell ref="E7:F7"/>
    <mergeCell ref="C10:D10"/>
    <mergeCell ref="E10:F10"/>
    <mergeCell ref="G10:H10"/>
    <mergeCell ref="E11:F11"/>
    <mergeCell ref="G11:H11"/>
    <mergeCell ref="C2:D2"/>
    <mergeCell ref="E2:F2"/>
    <mergeCell ref="G2:H2"/>
    <mergeCell ref="E3:F3"/>
    <mergeCell ref="G3:H3"/>
    <mergeCell ref="C5:D5"/>
    <mergeCell ref="G5:H5"/>
  </mergeCells>
  <printOptions/>
  <pageMargins left="0.5511811023622047" right="0.1968503937007874" top="1.0236220472440944" bottom="0.11811023622047245" header="0.1968503937007874" footer="0.11811023622047245"/>
  <pageSetup fitToHeight="1" fitToWidth="1" horizontalDpi="300" verticalDpi="300" orientation="portrait" paperSize="9" scale="97" r:id="rId1"/>
  <headerFooter alignWithMargins="0">
    <oddHeader>&amp;L
新潟会場：上越市柿崎ドーム
期日：２０１３年１１月９日（土）&amp;C&amp;"ＭＳ Ｐゴシック,太字"&amp;14バーモントカップ第23回全日本少年フットサル大会新潟県大会（予選）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view="pageBreakPreview" zoomScale="60" workbookViewId="0" topLeftCell="A35">
      <selection activeCell="G52" sqref="G52"/>
    </sheetView>
  </sheetViews>
  <sheetFormatPr defaultColWidth="9.00390625" defaultRowHeight="13.5"/>
  <cols>
    <col min="1" max="1" width="9.625" style="5" customWidth="1"/>
    <col min="2" max="2" width="12.625" style="5" customWidth="1"/>
    <col min="3" max="14" width="6.625" style="5" customWidth="1"/>
    <col min="15" max="16384" width="9.00390625" style="5" customWidth="1"/>
  </cols>
  <sheetData>
    <row r="1" spans="1:35" ht="12.75" customHeight="1">
      <c r="A1" s="1"/>
      <c r="B1" s="2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2.75" customHeight="1">
      <c r="A2" s="3"/>
      <c r="B2" s="6" t="s">
        <v>1</v>
      </c>
      <c r="C2" s="76" t="str">
        <f>B4</f>
        <v>Ａ１位</v>
      </c>
      <c r="D2" s="77"/>
      <c r="E2" s="76" t="str">
        <f>B6</f>
        <v>Ｂ１位</v>
      </c>
      <c r="F2" s="77"/>
      <c r="G2" s="76" t="str">
        <f>B8</f>
        <v>Ｃ１位</v>
      </c>
      <c r="H2" s="77"/>
      <c r="I2" s="7" t="s">
        <v>2</v>
      </c>
      <c r="J2" s="6" t="s">
        <v>39</v>
      </c>
      <c r="K2" s="6" t="s">
        <v>33</v>
      </c>
      <c r="L2" s="6" t="s">
        <v>5</v>
      </c>
      <c r="M2" s="14" t="s">
        <v>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 customHeight="1">
      <c r="A3" s="9"/>
      <c r="B3" s="10" t="s">
        <v>71</v>
      </c>
      <c r="C3" s="133"/>
      <c r="D3" s="133"/>
      <c r="E3" s="190"/>
      <c r="F3" s="191"/>
      <c r="G3" s="190"/>
      <c r="H3" s="191"/>
      <c r="I3" s="134"/>
      <c r="J3" s="134"/>
      <c r="K3" s="134"/>
      <c r="L3" s="134"/>
      <c r="M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 customHeight="1">
      <c r="A4" s="9"/>
      <c r="B4" s="78" t="str">
        <f>'2013．11．9予選リーグ'!P4</f>
        <v>Ａ１位</v>
      </c>
      <c r="C4" s="135"/>
      <c r="D4" s="136"/>
      <c r="E4" s="137"/>
      <c r="F4" s="137"/>
      <c r="G4" s="137"/>
      <c r="H4" s="137"/>
      <c r="I4" s="138">
        <f>(COUNTIF(C3:H3,"○")*3+COUNTIF(C3:H3,"△")*1)</f>
        <v>0</v>
      </c>
      <c r="J4" s="139">
        <f>C4+E4+G4</f>
        <v>0</v>
      </c>
      <c r="K4" s="139">
        <f>D4+F4+H4</f>
        <v>0</v>
      </c>
      <c r="L4" s="139">
        <f>J4-K4</f>
        <v>0</v>
      </c>
      <c r="M4" s="15"/>
      <c r="N4" s="4"/>
      <c r="P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A5" s="9"/>
      <c r="B5" s="16" t="s">
        <v>72</v>
      </c>
      <c r="C5" s="180"/>
      <c r="D5" s="181"/>
      <c r="E5" s="140"/>
      <c r="F5" s="141"/>
      <c r="G5" s="182"/>
      <c r="H5" s="192"/>
      <c r="I5" s="142"/>
      <c r="J5" s="134"/>
      <c r="K5" s="134"/>
      <c r="L5" s="134"/>
      <c r="M5" s="12"/>
      <c r="N5" s="4"/>
      <c r="P5" s="4"/>
      <c r="Q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9"/>
      <c r="B6" s="78" t="str">
        <f>'2013．11．9予選リーグ'!P12</f>
        <v>Ｂ１位</v>
      </c>
      <c r="C6" s="137">
        <f>F4</f>
        <v>0</v>
      </c>
      <c r="D6" s="137">
        <f>E4</f>
        <v>0</v>
      </c>
      <c r="E6" s="135"/>
      <c r="F6" s="136"/>
      <c r="G6" s="143"/>
      <c r="H6" s="137"/>
      <c r="I6" s="138">
        <f>(COUNTIF(C5:H5,"○")*3+COUNTIF(C5:H5,"△")*1)</f>
        <v>0</v>
      </c>
      <c r="J6" s="139">
        <f>C6+E6+G6</f>
        <v>0</v>
      </c>
      <c r="K6" s="139">
        <f>D6+F6+H6</f>
        <v>0</v>
      </c>
      <c r="L6" s="139">
        <f>J6-K6</f>
        <v>0</v>
      </c>
      <c r="M6" s="15"/>
      <c r="N6" s="4"/>
      <c r="P6" s="4"/>
      <c r="Q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A7" s="17"/>
      <c r="B7" s="16" t="s">
        <v>73</v>
      </c>
      <c r="C7" s="180"/>
      <c r="D7" s="181"/>
      <c r="E7" s="180"/>
      <c r="F7" s="181"/>
      <c r="G7" s="140"/>
      <c r="H7" s="141"/>
      <c r="I7" s="142"/>
      <c r="J7" s="134"/>
      <c r="K7" s="134"/>
      <c r="L7" s="134"/>
      <c r="M7" s="12"/>
      <c r="N7" s="4"/>
      <c r="P7" s="4"/>
      <c r="Q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A8" s="3"/>
      <c r="B8" s="78" t="str">
        <f>'2013．11．9予選リーグ'!P20</f>
        <v>Ｃ１位</v>
      </c>
      <c r="C8" s="143">
        <f>H4</f>
        <v>0</v>
      </c>
      <c r="D8" s="137">
        <f>G4</f>
        <v>0</v>
      </c>
      <c r="E8" s="143">
        <f>H6</f>
        <v>0</v>
      </c>
      <c r="F8" s="137">
        <f>G6</f>
        <v>0</v>
      </c>
      <c r="G8" s="135"/>
      <c r="H8" s="136"/>
      <c r="I8" s="138">
        <f>(COUNTIF(C7:H7,"○")*3+COUNTIF(C7:H7,"△")*1)</f>
        <v>0</v>
      </c>
      <c r="J8" s="139">
        <f>C8+E8+G8</f>
        <v>0</v>
      </c>
      <c r="K8" s="139">
        <f>D8+F8+H8</f>
        <v>0</v>
      </c>
      <c r="L8" s="139">
        <f>J8-K8</f>
        <v>0</v>
      </c>
      <c r="M8" s="15"/>
      <c r="N8" s="4"/>
      <c r="P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A9" s="9"/>
      <c r="B9" s="18" t="s">
        <v>74</v>
      </c>
      <c r="C9" s="19"/>
      <c r="D9" s="20"/>
      <c r="E9" s="20"/>
      <c r="F9" s="19"/>
      <c r="G9" s="19"/>
      <c r="H9" s="19"/>
      <c r="I9" s="21"/>
      <c r="J9" s="21"/>
      <c r="K9" s="21"/>
      <c r="L9" s="21"/>
      <c r="M9" s="19"/>
      <c r="N9" s="4"/>
      <c r="P9" s="4"/>
      <c r="Q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13" ht="12.75" customHeight="1">
      <c r="A10" s="22"/>
      <c r="B10" s="6" t="s">
        <v>1</v>
      </c>
      <c r="C10" s="176" t="str">
        <f>B12</f>
        <v>Ｄ１位</v>
      </c>
      <c r="D10" s="177"/>
      <c r="E10" s="176" t="str">
        <f>B14</f>
        <v>Ｅ１位</v>
      </c>
      <c r="F10" s="177"/>
      <c r="G10" s="76" t="str">
        <f>B16</f>
        <v>Ｆ１位</v>
      </c>
      <c r="H10" s="77"/>
      <c r="I10" s="7" t="s">
        <v>2</v>
      </c>
      <c r="J10" s="6" t="s">
        <v>39</v>
      </c>
      <c r="K10" s="6" t="s">
        <v>33</v>
      </c>
      <c r="L10" s="6" t="s">
        <v>5</v>
      </c>
      <c r="M10" s="14" t="s">
        <v>6</v>
      </c>
    </row>
    <row r="11" spans="1:13" ht="12.75" customHeight="1">
      <c r="A11" s="22"/>
      <c r="B11" s="10" t="s">
        <v>75</v>
      </c>
      <c r="C11" s="133"/>
      <c r="D11" s="133"/>
      <c r="E11" s="190"/>
      <c r="F11" s="191"/>
      <c r="G11" s="190"/>
      <c r="H11" s="191"/>
      <c r="I11" s="134"/>
      <c r="J11" s="134"/>
      <c r="K11" s="134"/>
      <c r="L11" s="134"/>
      <c r="M11" s="134"/>
    </row>
    <row r="12" spans="1:13" ht="12.75" customHeight="1">
      <c r="A12" s="22"/>
      <c r="B12" s="13" t="str">
        <f>'2013．11．9予選リーグ'!P28</f>
        <v>Ｄ１位</v>
      </c>
      <c r="C12" s="135"/>
      <c r="D12" s="136"/>
      <c r="E12" s="137"/>
      <c r="F12" s="137"/>
      <c r="G12" s="137"/>
      <c r="H12" s="137"/>
      <c r="I12" s="138">
        <f>(COUNTIF(C11:H11,"○")*3+COUNTIF(C11:H11,"△")*1)</f>
        <v>0</v>
      </c>
      <c r="J12" s="139">
        <f>C12+E12+G12</f>
        <v>0</v>
      </c>
      <c r="K12" s="139">
        <f>D12+F12+H12</f>
        <v>0</v>
      </c>
      <c r="L12" s="139">
        <f>J12-K12</f>
        <v>0</v>
      </c>
      <c r="M12" s="144"/>
    </row>
    <row r="13" spans="1:13" ht="12.75" customHeight="1">
      <c r="A13" s="22"/>
      <c r="B13" s="16" t="s">
        <v>76</v>
      </c>
      <c r="C13" s="180"/>
      <c r="D13" s="181"/>
      <c r="E13" s="140"/>
      <c r="F13" s="141"/>
      <c r="G13" s="182"/>
      <c r="H13" s="193"/>
      <c r="I13" s="142"/>
      <c r="J13" s="134"/>
      <c r="K13" s="134"/>
      <c r="L13" s="134"/>
      <c r="M13" s="134"/>
    </row>
    <row r="14" spans="1:15" ht="12.75" customHeight="1">
      <c r="A14" s="22"/>
      <c r="B14" s="13" t="str">
        <f>'2013．11．9予選リーグ'!P36</f>
        <v>Ｅ１位</v>
      </c>
      <c r="C14" s="137">
        <f>F12</f>
        <v>0</v>
      </c>
      <c r="D14" s="137">
        <f>E12</f>
        <v>0</v>
      </c>
      <c r="E14" s="135"/>
      <c r="F14" s="136"/>
      <c r="G14" s="143"/>
      <c r="H14" s="137"/>
      <c r="I14" s="138">
        <f>(COUNTIF(C13:H13,"○")*3+COUNTIF(C13:H13,"△")*1)</f>
        <v>0</v>
      </c>
      <c r="J14" s="139">
        <f>C14+E14+G14</f>
        <v>0</v>
      </c>
      <c r="K14" s="139">
        <f>D14+F14+H14</f>
        <v>0</v>
      </c>
      <c r="L14" s="139">
        <f>J14-K14</f>
        <v>0</v>
      </c>
      <c r="M14" s="144"/>
      <c r="O14" s="4"/>
    </row>
    <row r="15" spans="1:13" ht="12.75" customHeight="1">
      <c r="A15" s="22"/>
      <c r="B15" s="16" t="s">
        <v>77</v>
      </c>
      <c r="C15" s="180"/>
      <c r="D15" s="181"/>
      <c r="E15" s="180"/>
      <c r="F15" s="181"/>
      <c r="G15" s="140"/>
      <c r="H15" s="141"/>
      <c r="I15" s="142"/>
      <c r="J15" s="134"/>
      <c r="K15" s="134"/>
      <c r="L15" s="134"/>
      <c r="M15" s="134"/>
    </row>
    <row r="16" spans="1:13" ht="12.75" customHeight="1">
      <c r="A16" s="22"/>
      <c r="B16" s="13" t="str">
        <f>'2013．11．9予選リーグ'!P44</f>
        <v>Ｆ１位</v>
      </c>
      <c r="C16" s="143">
        <f>H12</f>
        <v>0</v>
      </c>
      <c r="D16" s="137">
        <f>G12</f>
        <v>0</v>
      </c>
      <c r="E16" s="143">
        <f>H14</f>
        <v>0</v>
      </c>
      <c r="F16" s="137">
        <f>G14</f>
        <v>0</v>
      </c>
      <c r="G16" s="135"/>
      <c r="H16" s="136"/>
      <c r="I16" s="138">
        <f>(COUNTIF(C15:H15,"○")*3+COUNTIF(C15:H15,"△")*1)</f>
        <v>0</v>
      </c>
      <c r="J16" s="139">
        <f>C16+E16+G16</f>
        <v>0</v>
      </c>
      <c r="K16" s="139">
        <f>D16+F16+H16</f>
        <v>0</v>
      </c>
      <c r="L16" s="139">
        <f>J16-K16</f>
        <v>0</v>
      </c>
      <c r="M16" s="144"/>
    </row>
    <row r="17" spans="1:13" ht="12.75" customHeight="1">
      <c r="A17" s="22"/>
      <c r="B17" s="18" t="s">
        <v>78</v>
      </c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3"/>
    </row>
    <row r="18" spans="1:13" ht="12.75" customHeight="1">
      <c r="A18" s="22"/>
      <c r="B18" s="6" t="s">
        <v>1</v>
      </c>
      <c r="C18" s="76" t="str">
        <f>B20</f>
        <v>Ａ２位</v>
      </c>
      <c r="D18" s="77"/>
      <c r="E18" s="76" t="str">
        <f>B22</f>
        <v>Ｂ２位</v>
      </c>
      <c r="F18" s="77"/>
      <c r="G18" s="76" t="str">
        <f>B24</f>
        <v>Ｃ２位</v>
      </c>
      <c r="H18" s="77"/>
      <c r="I18" s="7" t="s">
        <v>2</v>
      </c>
      <c r="J18" s="6" t="s">
        <v>39</v>
      </c>
      <c r="K18" s="6" t="s">
        <v>33</v>
      </c>
      <c r="L18" s="6" t="s">
        <v>5</v>
      </c>
      <c r="M18" s="14" t="s">
        <v>6</v>
      </c>
    </row>
    <row r="19" spans="1:13" ht="12.75" customHeight="1">
      <c r="A19" s="22"/>
      <c r="B19" s="10" t="s">
        <v>79</v>
      </c>
      <c r="C19" s="133"/>
      <c r="D19" s="133"/>
      <c r="E19" s="190"/>
      <c r="F19" s="191"/>
      <c r="G19" s="190"/>
      <c r="H19" s="191"/>
      <c r="I19" s="134"/>
      <c r="J19" s="134"/>
      <c r="K19" s="134"/>
      <c r="L19" s="134"/>
      <c r="M19" s="134"/>
    </row>
    <row r="20" spans="1:13" ht="12.75" customHeight="1">
      <c r="A20" s="22"/>
      <c r="B20" s="13" t="str">
        <f>'2013．11．9予選リーグ'!P6</f>
        <v>Ａ２位</v>
      </c>
      <c r="C20" s="135"/>
      <c r="D20" s="136"/>
      <c r="E20" s="137"/>
      <c r="F20" s="137"/>
      <c r="G20" s="137"/>
      <c r="H20" s="137"/>
      <c r="I20" s="138">
        <f>(COUNTIF(C19:H19,"○")*3+COUNTIF(C19:H19,"△")*1)</f>
        <v>0</v>
      </c>
      <c r="J20" s="139">
        <f>C20+E20+G20</f>
        <v>0</v>
      </c>
      <c r="K20" s="139">
        <f>D20+F20+H20</f>
        <v>0</v>
      </c>
      <c r="L20" s="139">
        <f>J20-K20</f>
        <v>0</v>
      </c>
      <c r="M20" s="144"/>
    </row>
    <row r="21" spans="1:13" ht="12.75" customHeight="1">
      <c r="A21" s="22"/>
      <c r="B21" s="16" t="s">
        <v>80</v>
      </c>
      <c r="C21" s="180"/>
      <c r="D21" s="181"/>
      <c r="E21" s="140"/>
      <c r="F21" s="141"/>
      <c r="G21" s="182"/>
      <c r="H21" s="193"/>
      <c r="I21" s="142"/>
      <c r="J21" s="134"/>
      <c r="K21" s="134"/>
      <c r="L21" s="134"/>
      <c r="M21" s="134"/>
    </row>
    <row r="22" spans="1:13" ht="12.75" customHeight="1">
      <c r="A22" s="22"/>
      <c r="B22" s="13" t="str">
        <f>'2013．11．9予選リーグ'!P14</f>
        <v>Ｂ２位</v>
      </c>
      <c r="C22" s="137">
        <f>F20</f>
        <v>0</v>
      </c>
      <c r="D22" s="137">
        <f>E20</f>
        <v>0</v>
      </c>
      <c r="E22" s="135"/>
      <c r="F22" s="136"/>
      <c r="G22" s="143"/>
      <c r="H22" s="137"/>
      <c r="I22" s="138">
        <f>(COUNTIF(C21:H21,"○")*3+COUNTIF(C21:H21,"△")*1)</f>
        <v>0</v>
      </c>
      <c r="J22" s="139">
        <f>C22+E22+G22</f>
        <v>0</v>
      </c>
      <c r="K22" s="139">
        <f>D22+F22+H22</f>
        <v>0</v>
      </c>
      <c r="L22" s="139">
        <f>J22-K22</f>
        <v>0</v>
      </c>
      <c r="M22" s="144"/>
    </row>
    <row r="23" spans="1:13" ht="12.75" customHeight="1">
      <c r="A23" s="22"/>
      <c r="B23" s="16" t="s">
        <v>81</v>
      </c>
      <c r="C23" s="180"/>
      <c r="D23" s="181"/>
      <c r="E23" s="180"/>
      <c r="F23" s="181"/>
      <c r="G23" s="140"/>
      <c r="H23" s="141"/>
      <c r="I23" s="142"/>
      <c r="J23" s="134"/>
      <c r="K23" s="134"/>
      <c r="L23" s="134"/>
      <c r="M23" s="134"/>
    </row>
    <row r="24" spans="1:13" ht="12.75" customHeight="1">
      <c r="A24" s="22"/>
      <c r="B24" s="13" t="str">
        <f>'2013．11．9予選リーグ'!P22</f>
        <v>Ｃ２位</v>
      </c>
      <c r="C24" s="143">
        <f>H20</f>
        <v>0</v>
      </c>
      <c r="D24" s="137">
        <f>G20</f>
        <v>0</v>
      </c>
      <c r="E24" s="143">
        <f>H22</f>
        <v>0</v>
      </c>
      <c r="F24" s="137">
        <f>G22</f>
        <v>0</v>
      </c>
      <c r="G24" s="135"/>
      <c r="H24" s="136"/>
      <c r="I24" s="138">
        <f>(COUNTIF(C23:H23,"○")*3+COUNTIF(C23:H23,"△")*1)</f>
        <v>0</v>
      </c>
      <c r="J24" s="139">
        <f>C24+E24+G24</f>
        <v>0</v>
      </c>
      <c r="K24" s="139">
        <f>D24+F24+H24</f>
        <v>0</v>
      </c>
      <c r="L24" s="139">
        <f>J24-K24</f>
        <v>0</v>
      </c>
      <c r="M24" s="144"/>
    </row>
    <row r="25" spans="1:13" ht="12.75" customHeight="1">
      <c r="A25" s="22"/>
      <c r="B25" s="18" t="s">
        <v>82</v>
      </c>
      <c r="C25" s="19"/>
      <c r="D25" s="20"/>
      <c r="E25" s="20"/>
      <c r="F25" s="19"/>
      <c r="G25" s="19"/>
      <c r="H25" s="19"/>
      <c r="I25" s="21"/>
      <c r="J25" s="21"/>
      <c r="K25" s="21"/>
      <c r="L25" s="21"/>
      <c r="M25" s="19"/>
    </row>
    <row r="26" spans="1:13" ht="12.75" customHeight="1">
      <c r="A26" s="22"/>
      <c r="B26" s="6" t="s">
        <v>1</v>
      </c>
      <c r="C26" s="76" t="str">
        <f>B28</f>
        <v>Ｄ２位</v>
      </c>
      <c r="D26" s="77"/>
      <c r="E26" s="196" t="str">
        <f>B30</f>
        <v>Ｅ２位</v>
      </c>
      <c r="F26" s="197"/>
      <c r="G26" s="176" t="str">
        <f>B32</f>
        <v>Ｆ２位</v>
      </c>
      <c r="H26" s="177"/>
      <c r="I26" s="7" t="s">
        <v>2</v>
      </c>
      <c r="J26" s="6" t="s">
        <v>39</v>
      </c>
      <c r="K26" s="6" t="s">
        <v>33</v>
      </c>
      <c r="L26" s="6" t="s">
        <v>5</v>
      </c>
      <c r="M26" s="14" t="s">
        <v>6</v>
      </c>
    </row>
    <row r="27" spans="1:13" ht="12.75" customHeight="1">
      <c r="A27" s="22"/>
      <c r="B27" s="10" t="s">
        <v>83</v>
      </c>
      <c r="C27" s="11"/>
      <c r="D27" s="11"/>
      <c r="E27" s="194"/>
      <c r="F27" s="195"/>
      <c r="G27" s="194"/>
      <c r="H27" s="195"/>
      <c r="I27" s="12"/>
      <c r="J27" s="12"/>
      <c r="K27" s="12"/>
      <c r="L27" s="12"/>
      <c r="M27" s="12"/>
    </row>
    <row r="28" spans="1:13" ht="12.75" customHeight="1">
      <c r="A28" s="22"/>
      <c r="B28" s="13" t="str">
        <f>'2013．11．9予選リーグ'!P30</f>
        <v>Ｄ２位</v>
      </c>
      <c r="C28" s="135"/>
      <c r="D28" s="136"/>
      <c r="E28" s="137"/>
      <c r="F28" s="137"/>
      <c r="G28" s="137"/>
      <c r="H28" s="137"/>
      <c r="I28" s="138">
        <f>(COUNTIF(C27:H27,"○")*3+COUNTIF(C27:H27,"△")*1)</f>
        <v>0</v>
      </c>
      <c r="J28" s="139">
        <f>C28+E28+G28</f>
        <v>0</v>
      </c>
      <c r="K28" s="139">
        <f>D28+F28+H28</f>
        <v>0</v>
      </c>
      <c r="L28" s="139">
        <f>J28-K28</f>
        <v>0</v>
      </c>
      <c r="M28" s="144"/>
    </row>
    <row r="29" spans="1:13" ht="12.75" customHeight="1">
      <c r="A29" s="22"/>
      <c r="B29" s="16" t="s">
        <v>84</v>
      </c>
      <c r="C29" s="180"/>
      <c r="D29" s="181"/>
      <c r="E29" s="140"/>
      <c r="F29" s="141"/>
      <c r="G29" s="182"/>
      <c r="H29" s="193"/>
      <c r="I29" s="142"/>
      <c r="J29" s="134"/>
      <c r="K29" s="134"/>
      <c r="L29" s="134"/>
      <c r="M29" s="134"/>
    </row>
    <row r="30" spans="1:19" ht="12.75" customHeight="1">
      <c r="A30" s="22"/>
      <c r="B30" s="13" t="str">
        <f>'2013．11．9予選リーグ'!P38</f>
        <v>Ｅ２位</v>
      </c>
      <c r="C30" s="137">
        <f>F28</f>
        <v>0</v>
      </c>
      <c r="D30" s="137">
        <f>E28</f>
        <v>0</v>
      </c>
      <c r="E30" s="135"/>
      <c r="F30" s="136"/>
      <c r="G30" s="143"/>
      <c r="H30" s="137"/>
      <c r="I30" s="138">
        <f>(COUNTIF(C29:H29,"○")*3+COUNTIF(C29:H29,"△")*1)</f>
        <v>0</v>
      </c>
      <c r="J30" s="139">
        <f>C30+E30+G30</f>
        <v>0</v>
      </c>
      <c r="K30" s="139">
        <f>D30+F30+H30</f>
        <v>0</v>
      </c>
      <c r="L30" s="139">
        <f>J30-K30</f>
        <v>0</v>
      </c>
      <c r="M30" s="144"/>
      <c r="O30" s="79"/>
      <c r="S30" s="4"/>
    </row>
    <row r="31" spans="1:13" ht="12.75" customHeight="1">
      <c r="A31" s="22"/>
      <c r="B31" s="16" t="s">
        <v>85</v>
      </c>
      <c r="C31" s="180"/>
      <c r="D31" s="181"/>
      <c r="E31" s="180"/>
      <c r="F31" s="181"/>
      <c r="G31" s="140"/>
      <c r="H31" s="141"/>
      <c r="I31" s="142"/>
      <c r="J31" s="134"/>
      <c r="K31" s="134"/>
      <c r="L31" s="134"/>
      <c r="M31" s="134"/>
    </row>
    <row r="32" spans="1:13" ht="12.75" customHeight="1">
      <c r="A32" s="22"/>
      <c r="B32" s="13" t="str">
        <f>'2013．11．9予選リーグ'!P46</f>
        <v>Ｆ２位</v>
      </c>
      <c r="C32" s="143">
        <f>H28</f>
        <v>0</v>
      </c>
      <c r="D32" s="137">
        <f>G28</f>
        <v>0</v>
      </c>
      <c r="E32" s="143">
        <f>H30</f>
        <v>0</v>
      </c>
      <c r="F32" s="137">
        <f>G30</f>
        <v>0</v>
      </c>
      <c r="G32" s="135"/>
      <c r="H32" s="136"/>
      <c r="I32" s="138">
        <f>(COUNTIF(C31:H31,"○")*3+COUNTIF(C31:H31,"△")*1)</f>
        <v>0</v>
      </c>
      <c r="J32" s="139">
        <f>C32+E32+G32</f>
        <v>0</v>
      </c>
      <c r="K32" s="139">
        <f>D32+F32+H32</f>
        <v>0</v>
      </c>
      <c r="L32" s="139">
        <f>J32-K32</f>
        <v>0</v>
      </c>
      <c r="M32" s="144"/>
    </row>
    <row r="33" spans="1:13" ht="12.75" customHeight="1">
      <c r="A33" s="22"/>
      <c r="B33" s="18" t="s">
        <v>86</v>
      </c>
      <c r="C33" s="19"/>
      <c r="D33" s="20"/>
      <c r="E33" s="20"/>
      <c r="F33" s="19"/>
      <c r="G33" s="19"/>
      <c r="H33" s="19"/>
      <c r="I33" s="21"/>
      <c r="J33" s="21"/>
      <c r="K33" s="21"/>
      <c r="L33" s="21"/>
      <c r="M33" s="19"/>
    </row>
    <row r="34" spans="1:13" ht="12.75" customHeight="1">
      <c r="A34" s="22"/>
      <c r="B34" s="6" t="s">
        <v>1</v>
      </c>
      <c r="C34" s="80" t="str">
        <f>B36</f>
        <v>Ａ３位</v>
      </c>
      <c r="D34" s="77"/>
      <c r="E34" s="76" t="str">
        <f>B38</f>
        <v>Ｂ３位</v>
      </c>
      <c r="F34" s="77"/>
      <c r="G34" s="176" t="str">
        <f>B40</f>
        <v>Ｃ３位</v>
      </c>
      <c r="H34" s="177"/>
      <c r="I34" s="7" t="s">
        <v>2</v>
      </c>
      <c r="J34" s="6" t="s">
        <v>39</v>
      </c>
      <c r="K34" s="6" t="s">
        <v>33</v>
      </c>
      <c r="L34" s="6" t="s">
        <v>5</v>
      </c>
      <c r="M34" s="14" t="s">
        <v>6</v>
      </c>
    </row>
    <row r="35" spans="1:13" ht="12.75" customHeight="1">
      <c r="A35" s="22"/>
      <c r="B35" s="10" t="s">
        <v>87</v>
      </c>
      <c r="C35" s="11"/>
      <c r="D35" s="11"/>
      <c r="E35" s="198"/>
      <c r="F35" s="199"/>
      <c r="G35" s="198"/>
      <c r="H35" s="199"/>
      <c r="I35" s="12"/>
      <c r="J35" s="12"/>
      <c r="K35" s="12"/>
      <c r="L35" s="12"/>
      <c r="M35" s="12"/>
    </row>
    <row r="36" spans="1:13" ht="12.75" customHeight="1">
      <c r="A36" s="22"/>
      <c r="B36" s="13" t="str">
        <f>'2013．11．9予選リーグ'!P8</f>
        <v>Ａ３位</v>
      </c>
      <c r="C36" s="135"/>
      <c r="D36" s="136"/>
      <c r="E36" s="137"/>
      <c r="F36" s="137"/>
      <c r="G36" s="137"/>
      <c r="H36" s="137"/>
      <c r="I36" s="138">
        <f>(COUNTIF(C35:H35,"○")*3+COUNTIF(C35:H35,"△")*1)</f>
        <v>0</v>
      </c>
      <c r="J36" s="139">
        <f>C36+E36+G36</f>
        <v>0</v>
      </c>
      <c r="K36" s="139">
        <f>D36+F36+H36</f>
        <v>0</v>
      </c>
      <c r="L36" s="139">
        <f>J36-K36</f>
        <v>0</v>
      </c>
      <c r="M36" s="144"/>
    </row>
    <row r="37" spans="1:13" ht="12.75" customHeight="1">
      <c r="A37" s="22"/>
      <c r="B37" s="16" t="s">
        <v>88</v>
      </c>
      <c r="C37" s="180"/>
      <c r="D37" s="181"/>
      <c r="E37" s="140"/>
      <c r="F37" s="141"/>
      <c r="G37" s="182"/>
      <c r="H37" s="193"/>
      <c r="I37" s="142"/>
      <c r="J37" s="134"/>
      <c r="K37" s="134"/>
      <c r="L37" s="134"/>
      <c r="M37" s="134"/>
    </row>
    <row r="38" spans="1:13" ht="12.75" customHeight="1">
      <c r="A38" s="22"/>
      <c r="B38" s="13" t="str">
        <f>'2013．11．9予選リーグ'!P16</f>
        <v>Ｂ３位</v>
      </c>
      <c r="C38" s="137">
        <f>F36</f>
        <v>0</v>
      </c>
      <c r="D38" s="137">
        <f>E36</f>
        <v>0</v>
      </c>
      <c r="E38" s="135"/>
      <c r="F38" s="136"/>
      <c r="G38" s="143"/>
      <c r="H38" s="137"/>
      <c r="I38" s="138">
        <f>(COUNTIF(C37:H37,"○")*3+COUNTIF(C37:H37,"△")*1)</f>
        <v>0</v>
      </c>
      <c r="J38" s="139">
        <f>C38+E38+G38</f>
        <v>0</v>
      </c>
      <c r="K38" s="139">
        <f>D38+F38+H38</f>
        <v>0</v>
      </c>
      <c r="L38" s="139">
        <f>J38-K38</f>
        <v>0</v>
      </c>
      <c r="M38" s="144"/>
    </row>
    <row r="39" spans="1:13" ht="12.75" customHeight="1">
      <c r="A39" s="22"/>
      <c r="B39" s="16" t="s">
        <v>89</v>
      </c>
      <c r="C39" s="180"/>
      <c r="D39" s="181"/>
      <c r="E39" s="180"/>
      <c r="F39" s="181"/>
      <c r="G39" s="140"/>
      <c r="H39" s="141"/>
      <c r="I39" s="142"/>
      <c r="J39" s="134"/>
      <c r="K39" s="134"/>
      <c r="L39" s="134"/>
      <c r="M39" s="134"/>
    </row>
    <row r="40" spans="1:13" ht="12.75" customHeight="1">
      <c r="A40" s="22"/>
      <c r="B40" s="13" t="str">
        <f>'2013．11．9予選リーグ'!P24</f>
        <v>Ｃ３位</v>
      </c>
      <c r="C40" s="143">
        <f>H36</f>
        <v>0</v>
      </c>
      <c r="D40" s="137">
        <f>G36</f>
        <v>0</v>
      </c>
      <c r="E40" s="143">
        <f>H38</f>
        <v>0</v>
      </c>
      <c r="F40" s="137">
        <f>G38</f>
        <v>0</v>
      </c>
      <c r="G40" s="135"/>
      <c r="H40" s="136"/>
      <c r="I40" s="138">
        <f>(COUNTIF(C39:H39,"○")*3+COUNTIF(C39:H39,"△")*1)</f>
        <v>0</v>
      </c>
      <c r="J40" s="139">
        <f>C40+E40+G40</f>
        <v>0</v>
      </c>
      <c r="K40" s="139">
        <f>D40+F40+H40</f>
        <v>0</v>
      </c>
      <c r="L40" s="139">
        <f>J40-K40</f>
        <v>0</v>
      </c>
      <c r="M40" s="144"/>
    </row>
    <row r="41" spans="1:13" ht="12.75" customHeight="1">
      <c r="A41" s="22"/>
      <c r="B41" s="18" t="s">
        <v>90</v>
      </c>
      <c r="C41" s="19"/>
      <c r="D41" s="20"/>
      <c r="E41" s="20"/>
      <c r="F41" s="19"/>
      <c r="G41" s="19"/>
      <c r="H41" s="19"/>
      <c r="I41" s="21"/>
      <c r="J41" s="21"/>
      <c r="K41" s="21"/>
      <c r="L41" s="21">
        <v>0</v>
      </c>
      <c r="M41" s="19"/>
    </row>
    <row r="42" spans="1:13" ht="12.75" customHeight="1">
      <c r="A42" s="22"/>
      <c r="B42" s="6" t="s">
        <v>1</v>
      </c>
      <c r="C42" s="176" t="str">
        <f>B44</f>
        <v>Ｄ３位</v>
      </c>
      <c r="D42" s="177"/>
      <c r="E42" s="176" t="str">
        <f>B46</f>
        <v>Ｅ３位</v>
      </c>
      <c r="F42" s="177"/>
      <c r="G42" s="76" t="str">
        <f>B48</f>
        <v>Ｆ３位</v>
      </c>
      <c r="H42" s="77"/>
      <c r="I42" s="7" t="s">
        <v>2</v>
      </c>
      <c r="J42" s="6" t="s">
        <v>39</v>
      </c>
      <c r="K42" s="6" t="s">
        <v>33</v>
      </c>
      <c r="L42" s="6" t="s">
        <v>5</v>
      </c>
      <c r="M42" s="14" t="s">
        <v>6</v>
      </c>
    </row>
    <row r="43" spans="1:13" ht="12.75" customHeight="1">
      <c r="A43" s="22"/>
      <c r="B43" s="10" t="s">
        <v>91</v>
      </c>
      <c r="C43" s="11"/>
      <c r="D43" s="11"/>
      <c r="E43" s="198"/>
      <c r="F43" s="199"/>
      <c r="G43" s="198"/>
      <c r="H43" s="199"/>
      <c r="I43" s="12"/>
      <c r="J43" s="12"/>
      <c r="K43" s="12"/>
      <c r="L43" s="12"/>
      <c r="M43" s="12"/>
    </row>
    <row r="44" spans="1:13" ht="12.75" customHeight="1">
      <c r="A44" s="22"/>
      <c r="B44" s="13" t="str">
        <f>'2013．11．9予選リーグ'!P32</f>
        <v>Ｄ３位</v>
      </c>
      <c r="C44" s="135"/>
      <c r="D44" s="136"/>
      <c r="E44" s="137"/>
      <c r="F44" s="137"/>
      <c r="G44" s="137"/>
      <c r="H44" s="137"/>
      <c r="I44" s="138">
        <f>(COUNTIF(C43:H43,"○")*3+COUNTIF(C43:H43,"△")*1)</f>
        <v>0</v>
      </c>
      <c r="J44" s="139">
        <f>C44+E44+G44</f>
        <v>0</v>
      </c>
      <c r="K44" s="139">
        <f>D44+F44+H44</f>
        <v>0</v>
      </c>
      <c r="L44" s="139">
        <f>J44-K44</f>
        <v>0</v>
      </c>
      <c r="M44" s="144"/>
    </row>
    <row r="45" spans="1:13" ht="12.75" customHeight="1">
      <c r="A45" s="22"/>
      <c r="B45" s="16" t="s">
        <v>92</v>
      </c>
      <c r="C45" s="180"/>
      <c r="D45" s="181"/>
      <c r="E45" s="140"/>
      <c r="F45" s="141"/>
      <c r="G45" s="182"/>
      <c r="H45" s="193"/>
      <c r="I45" s="142"/>
      <c r="J45" s="134"/>
      <c r="K45" s="134"/>
      <c r="L45" s="134"/>
      <c r="M45" s="134"/>
    </row>
    <row r="46" spans="1:13" ht="12.75" customHeight="1">
      <c r="A46" s="22"/>
      <c r="B46" s="13" t="str">
        <f>'2013．11．9予選リーグ'!P40</f>
        <v>Ｅ３位</v>
      </c>
      <c r="C46" s="137">
        <f>F44</f>
        <v>0</v>
      </c>
      <c r="D46" s="137">
        <f>E44</f>
        <v>0</v>
      </c>
      <c r="E46" s="135"/>
      <c r="F46" s="136"/>
      <c r="G46" s="143"/>
      <c r="H46" s="137"/>
      <c r="I46" s="138">
        <f>(COUNTIF(C45:H45,"○")*3+COUNTIF(C45:H45,"△")*1)</f>
        <v>0</v>
      </c>
      <c r="J46" s="139">
        <f>C46+E46+G46</f>
        <v>0</v>
      </c>
      <c r="K46" s="139">
        <f>D46+F46+H46</f>
        <v>0</v>
      </c>
      <c r="L46" s="139">
        <f>J46-K46</f>
        <v>0</v>
      </c>
      <c r="M46" s="144"/>
    </row>
    <row r="47" spans="1:13" ht="12.75" customHeight="1">
      <c r="A47" s="22"/>
      <c r="B47" s="16" t="s">
        <v>93</v>
      </c>
      <c r="C47" s="180"/>
      <c r="D47" s="181"/>
      <c r="E47" s="180"/>
      <c r="F47" s="181"/>
      <c r="G47" s="140"/>
      <c r="H47" s="141"/>
      <c r="I47" s="142"/>
      <c r="J47" s="134"/>
      <c r="K47" s="134"/>
      <c r="L47" s="134"/>
      <c r="M47" s="134"/>
    </row>
    <row r="48" spans="1:13" ht="12.75" customHeight="1">
      <c r="A48" s="22"/>
      <c r="B48" s="13" t="str">
        <f>'2013．11．9予選リーグ'!P48</f>
        <v>Ｆ３位</v>
      </c>
      <c r="C48" s="143">
        <f>H44</f>
        <v>0</v>
      </c>
      <c r="D48" s="137">
        <f>G44</f>
        <v>0</v>
      </c>
      <c r="E48" s="143">
        <f>H46</f>
        <v>0</v>
      </c>
      <c r="F48" s="137">
        <f>G46</f>
        <v>0</v>
      </c>
      <c r="G48" s="135"/>
      <c r="H48" s="136"/>
      <c r="I48" s="138">
        <f>(COUNTIF(C47:H47,"○")*3+COUNTIF(C47:H47,"△")*1)</f>
        <v>0</v>
      </c>
      <c r="J48" s="139">
        <f>C48+E48+G48</f>
        <v>0</v>
      </c>
      <c r="K48" s="139">
        <f>D48+F48+H48</f>
        <v>0</v>
      </c>
      <c r="L48" s="139">
        <f>J48-K48</f>
        <v>0</v>
      </c>
      <c r="M48" s="144"/>
    </row>
    <row r="49" spans="1:13" ht="14.25" customHeight="1" thickBot="1">
      <c r="A49" s="8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4" ht="15.75" customHeight="1">
      <c r="A50" s="29" t="s">
        <v>94</v>
      </c>
      <c r="B50" s="30"/>
      <c r="C50" s="31"/>
      <c r="D50" s="32" t="s">
        <v>44</v>
      </c>
      <c r="E50" s="32"/>
      <c r="F50" s="32"/>
      <c r="G50" s="32"/>
      <c r="H50" s="32"/>
      <c r="I50" s="33"/>
      <c r="J50" s="32" t="s">
        <v>45</v>
      </c>
      <c r="K50" s="32"/>
      <c r="L50" s="32"/>
      <c r="M50" s="32"/>
      <c r="N50" s="34"/>
    </row>
    <row r="51" spans="1:14" ht="15.75" customHeight="1">
      <c r="A51" s="35" t="s">
        <v>46</v>
      </c>
      <c r="B51" s="36" t="s">
        <v>47</v>
      </c>
      <c r="C51" s="37" t="s">
        <v>48</v>
      </c>
      <c r="D51" s="186" t="s">
        <v>49</v>
      </c>
      <c r="E51" s="187"/>
      <c r="F51" s="38" t="s">
        <v>48</v>
      </c>
      <c r="G51" s="186" t="s">
        <v>50</v>
      </c>
      <c r="H51" s="188"/>
      <c r="I51" s="35" t="s">
        <v>48</v>
      </c>
      <c r="J51" s="186" t="s">
        <v>49</v>
      </c>
      <c r="K51" s="187"/>
      <c r="L51" s="38" t="s">
        <v>48</v>
      </c>
      <c r="M51" s="186" t="s">
        <v>50</v>
      </c>
      <c r="N51" s="189"/>
    </row>
    <row r="52" spans="1:14" ht="13.5" customHeight="1">
      <c r="A52" s="82" t="s">
        <v>95</v>
      </c>
      <c r="B52" s="83" t="s">
        <v>96</v>
      </c>
      <c r="C52" s="54" t="str">
        <f>B36</f>
        <v>Ａ３位</v>
      </c>
      <c r="D52" s="46"/>
      <c r="E52" s="47"/>
      <c r="F52" s="48" t="str">
        <f>E34</f>
        <v>Ｂ３位</v>
      </c>
      <c r="G52" s="46" t="str">
        <f>C54</f>
        <v>Ａ２位</v>
      </c>
      <c r="H52" s="84" t="str">
        <f>F54</f>
        <v>Ｂ２位</v>
      </c>
      <c r="I52" s="85" t="str">
        <f>$C$42</f>
        <v>Ｄ３位</v>
      </c>
      <c r="J52" s="46"/>
      <c r="K52" s="47"/>
      <c r="L52" s="48" t="str">
        <f>$E$42</f>
        <v>Ｅ３位</v>
      </c>
      <c r="M52" s="46" t="str">
        <f>I54</f>
        <v>Ｄ２位</v>
      </c>
      <c r="N52" s="86" t="str">
        <f>L54</f>
        <v>Ｅ２位</v>
      </c>
    </row>
    <row r="53" spans="1:14" ht="13.5" customHeight="1">
      <c r="A53" s="87" t="s">
        <v>97</v>
      </c>
      <c r="B53" s="83" t="s">
        <v>98</v>
      </c>
      <c r="C53" s="88" t="str">
        <f>B4</f>
        <v>Ａ１位</v>
      </c>
      <c r="D53" s="46"/>
      <c r="E53" s="47"/>
      <c r="F53" s="43" t="str">
        <f>E2</f>
        <v>Ｂ１位</v>
      </c>
      <c r="G53" s="89" t="s">
        <v>99</v>
      </c>
      <c r="H53" s="90" t="s">
        <v>99</v>
      </c>
      <c r="I53" s="91" t="str">
        <f>B12</f>
        <v>Ｄ１位</v>
      </c>
      <c r="J53" s="46"/>
      <c r="K53" s="47"/>
      <c r="L53" s="43" t="str">
        <f>E10</f>
        <v>Ｅ１位</v>
      </c>
      <c r="M53" s="89" t="s">
        <v>99</v>
      </c>
      <c r="N53" s="92" t="s">
        <v>99</v>
      </c>
    </row>
    <row r="54" spans="1:14" ht="13.5" customHeight="1">
      <c r="A54" s="93" t="s">
        <v>100</v>
      </c>
      <c r="B54" s="94" t="s">
        <v>101</v>
      </c>
      <c r="C54" s="41" t="str">
        <f>B20</f>
        <v>Ａ２位</v>
      </c>
      <c r="D54" s="46"/>
      <c r="E54" s="47"/>
      <c r="F54" s="28" t="str">
        <f>E18</f>
        <v>Ｂ２位</v>
      </c>
      <c r="G54" s="46" t="str">
        <f>C52</f>
        <v>Ａ３位</v>
      </c>
      <c r="H54" s="44" t="str">
        <f>F52</f>
        <v>Ｂ３位</v>
      </c>
      <c r="I54" s="91" t="str">
        <f>B28</f>
        <v>Ｄ２位</v>
      </c>
      <c r="J54" s="46"/>
      <c r="K54" s="47"/>
      <c r="L54" s="28" t="str">
        <f>E26</f>
        <v>Ｅ２位</v>
      </c>
      <c r="M54" s="46" t="str">
        <f>I52</f>
        <v>Ｄ３位</v>
      </c>
      <c r="N54" s="44" t="str">
        <f>L52</f>
        <v>Ｅ３位</v>
      </c>
    </row>
    <row r="55" spans="1:14" ht="13.5" customHeight="1">
      <c r="A55" s="95" t="s">
        <v>102</v>
      </c>
      <c r="B55" s="94" t="s">
        <v>103</v>
      </c>
      <c r="C55" s="41" t="str">
        <f>$C$34</f>
        <v>Ａ３位</v>
      </c>
      <c r="D55" s="46"/>
      <c r="E55" s="47"/>
      <c r="F55" s="28" t="str">
        <f>$G$34</f>
        <v>Ｃ３位</v>
      </c>
      <c r="G55" s="46" t="str">
        <f>C57</f>
        <v>Ａ２位</v>
      </c>
      <c r="H55" s="84" t="str">
        <f>F57</f>
        <v>Ｃ２位</v>
      </c>
      <c r="I55" s="85" t="str">
        <f>$C$42</f>
        <v>Ｄ３位</v>
      </c>
      <c r="J55" s="46"/>
      <c r="K55" s="47"/>
      <c r="L55" s="55" t="str">
        <f>$G$42</f>
        <v>Ｆ３位</v>
      </c>
      <c r="M55" s="46" t="str">
        <f>I57</f>
        <v>Ｄ２位</v>
      </c>
      <c r="N55" s="86" t="str">
        <f>L57</f>
        <v>Ｆ２位</v>
      </c>
    </row>
    <row r="56" spans="1:14" ht="13.5" customHeight="1">
      <c r="A56" s="95" t="s">
        <v>104</v>
      </c>
      <c r="B56" s="96" t="s">
        <v>105</v>
      </c>
      <c r="C56" s="41" t="str">
        <f>B4</f>
        <v>Ａ１位</v>
      </c>
      <c r="D56" s="46"/>
      <c r="E56" s="47"/>
      <c r="F56" s="28" t="str">
        <f>G2</f>
        <v>Ｃ１位</v>
      </c>
      <c r="G56" s="89" t="s">
        <v>99</v>
      </c>
      <c r="H56" s="90" t="s">
        <v>99</v>
      </c>
      <c r="I56" s="91" t="str">
        <f>B12</f>
        <v>Ｄ１位</v>
      </c>
      <c r="J56" s="46"/>
      <c r="K56" s="47"/>
      <c r="L56" s="28" t="str">
        <f>G10</f>
        <v>Ｆ１位</v>
      </c>
      <c r="M56" s="89" t="s">
        <v>99</v>
      </c>
      <c r="N56" s="92" t="s">
        <v>99</v>
      </c>
    </row>
    <row r="57" spans="1:14" ht="13.5" customHeight="1">
      <c r="A57" s="93" t="s">
        <v>106</v>
      </c>
      <c r="B57" s="96" t="s">
        <v>107</v>
      </c>
      <c r="C57" s="41" t="str">
        <f>B20</f>
        <v>Ａ２位</v>
      </c>
      <c r="D57" s="46"/>
      <c r="E57" s="47"/>
      <c r="F57" s="28" t="str">
        <f>G18</f>
        <v>Ｃ２位</v>
      </c>
      <c r="G57" s="46" t="str">
        <f>C55</f>
        <v>Ａ３位</v>
      </c>
      <c r="H57" s="44" t="str">
        <f>F55</f>
        <v>Ｃ３位</v>
      </c>
      <c r="I57" s="91" t="str">
        <f>B28</f>
        <v>Ｄ２位</v>
      </c>
      <c r="J57" s="46"/>
      <c r="K57" s="47"/>
      <c r="L57" s="28" t="str">
        <f>G26</f>
        <v>Ｆ２位</v>
      </c>
      <c r="M57" s="46" t="str">
        <f>I55</f>
        <v>Ｄ３位</v>
      </c>
      <c r="N57" s="44" t="str">
        <f>L55</f>
        <v>Ｆ３位</v>
      </c>
    </row>
    <row r="58" spans="1:14" ht="13.5" customHeight="1">
      <c r="A58" s="95" t="s">
        <v>108</v>
      </c>
      <c r="B58" s="96" t="s">
        <v>109</v>
      </c>
      <c r="C58" s="41" t="str">
        <f>$E$34</f>
        <v>Ｂ３位</v>
      </c>
      <c r="D58" s="46"/>
      <c r="E58" s="47"/>
      <c r="F58" s="28" t="str">
        <f>$G$34</f>
        <v>Ｃ３位</v>
      </c>
      <c r="G58" s="46" t="str">
        <f>C60</f>
        <v>Ｂ２位</v>
      </c>
      <c r="H58" s="84" t="str">
        <f>F60</f>
        <v>Ｃ２位</v>
      </c>
      <c r="I58" s="85" t="str">
        <f>$E$42</f>
        <v>Ｅ３位</v>
      </c>
      <c r="J58" s="46"/>
      <c r="K58" s="47"/>
      <c r="L58" s="97" t="str">
        <f>$G$42</f>
        <v>Ｆ３位</v>
      </c>
      <c r="M58" s="46" t="str">
        <f>I60</f>
        <v>Ｅ２位</v>
      </c>
      <c r="N58" s="86" t="str">
        <f>L60</f>
        <v>Ｆ２位</v>
      </c>
    </row>
    <row r="59" spans="1:14" ht="13.5" customHeight="1">
      <c r="A59" s="95" t="s">
        <v>110</v>
      </c>
      <c r="B59" s="96" t="s">
        <v>111</v>
      </c>
      <c r="C59" s="41" t="str">
        <f>B6</f>
        <v>Ｂ１位</v>
      </c>
      <c r="D59" s="46"/>
      <c r="E59" s="47"/>
      <c r="F59" s="28" t="str">
        <f>G2</f>
        <v>Ｃ１位</v>
      </c>
      <c r="G59" s="89" t="s">
        <v>99</v>
      </c>
      <c r="H59" s="90" t="s">
        <v>99</v>
      </c>
      <c r="I59" s="91" t="str">
        <f>B14</f>
        <v>Ｅ１位</v>
      </c>
      <c r="J59" s="46"/>
      <c r="K59" s="47"/>
      <c r="L59" s="64" t="str">
        <f>G10</f>
        <v>Ｆ１位</v>
      </c>
      <c r="M59" s="89" t="s">
        <v>99</v>
      </c>
      <c r="N59" s="92" t="s">
        <v>99</v>
      </c>
    </row>
    <row r="60" spans="1:14" ht="13.5" customHeight="1">
      <c r="A60" s="93" t="s">
        <v>112</v>
      </c>
      <c r="B60" s="96" t="s">
        <v>113</v>
      </c>
      <c r="C60" s="41" t="str">
        <f>B22</f>
        <v>Ｂ２位</v>
      </c>
      <c r="D60" s="46"/>
      <c r="E60" s="47"/>
      <c r="F60" s="98" t="str">
        <f>G18</f>
        <v>Ｃ２位</v>
      </c>
      <c r="G60" s="46" t="str">
        <f>C58</f>
        <v>Ｂ３位</v>
      </c>
      <c r="H60" s="84" t="str">
        <f>F58</f>
        <v>Ｃ３位</v>
      </c>
      <c r="I60" s="91" t="str">
        <f>B30</f>
        <v>Ｅ２位</v>
      </c>
      <c r="J60" s="46"/>
      <c r="K60" s="47"/>
      <c r="L60" s="28" t="str">
        <f>G26</f>
        <v>Ｆ２位</v>
      </c>
      <c r="M60" s="46" t="str">
        <f>I58</f>
        <v>Ｅ３位</v>
      </c>
      <c r="N60" s="86" t="str">
        <f>L58</f>
        <v>Ｆ３位</v>
      </c>
    </row>
    <row r="61" spans="1:14" ht="18" customHeight="1">
      <c r="A61" s="99" t="s">
        <v>114</v>
      </c>
      <c r="B61" s="100"/>
      <c r="C61" s="101"/>
      <c r="D61" s="102" t="s">
        <v>44</v>
      </c>
      <c r="E61" s="103"/>
      <c r="F61" s="102"/>
      <c r="G61" s="104"/>
      <c r="H61" s="105"/>
      <c r="I61" s="106"/>
      <c r="J61" s="102" t="s">
        <v>45</v>
      </c>
      <c r="K61" s="103"/>
      <c r="L61" s="107"/>
      <c r="M61" s="104"/>
      <c r="N61" s="105"/>
    </row>
    <row r="62" spans="1:14" ht="13.5" customHeight="1">
      <c r="A62" s="202" t="s">
        <v>115</v>
      </c>
      <c r="B62" s="108" t="s">
        <v>116</v>
      </c>
      <c r="C62" s="204" t="str">
        <f>B6</f>
        <v>Ｂ１位</v>
      </c>
      <c r="D62" s="109"/>
      <c r="E62" s="110"/>
      <c r="F62" s="206" t="str">
        <f>B16</f>
        <v>Ｆ１位</v>
      </c>
      <c r="G62" s="200" t="s">
        <v>99</v>
      </c>
      <c r="H62" s="208" t="s">
        <v>99</v>
      </c>
      <c r="I62" s="210" t="str">
        <f>B4</f>
        <v>Ａ１位</v>
      </c>
      <c r="J62" s="109"/>
      <c r="K62" s="111"/>
      <c r="L62" s="206" t="str">
        <f>B12</f>
        <v>Ｄ１位</v>
      </c>
      <c r="M62" s="200" t="s">
        <v>99</v>
      </c>
      <c r="N62" s="208" t="s">
        <v>99</v>
      </c>
    </row>
    <row r="63" spans="1:14" ht="13.5" customHeight="1">
      <c r="A63" s="203"/>
      <c r="B63" s="83" t="s">
        <v>117</v>
      </c>
      <c r="C63" s="205"/>
      <c r="D63" s="112"/>
      <c r="E63" s="113"/>
      <c r="F63" s="207"/>
      <c r="G63" s="201"/>
      <c r="H63" s="209"/>
      <c r="I63" s="211"/>
      <c r="J63" s="46"/>
      <c r="K63" s="114"/>
      <c r="L63" s="207"/>
      <c r="M63" s="201"/>
      <c r="N63" s="209"/>
    </row>
    <row r="64" spans="1:14" ht="13.5" customHeight="1">
      <c r="A64" s="212" t="s">
        <v>118</v>
      </c>
      <c r="B64" s="115" t="s">
        <v>119</v>
      </c>
      <c r="C64" s="204" t="str">
        <f>B8</f>
        <v>Ｃ１位</v>
      </c>
      <c r="D64" s="116"/>
      <c r="E64" s="110"/>
      <c r="F64" s="206" t="str">
        <f>B14</f>
        <v>Ｅ１位</v>
      </c>
      <c r="G64" s="217" t="s">
        <v>99</v>
      </c>
      <c r="H64" s="208" t="s">
        <v>99</v>
      </c>
      <c r="I64" s="221"/>
      <c r="J64" s="222"/>
      <c r="K64" s="222"/>
      <c r="L64" s="222"/>
      <c r="M64" s="222"/>
      <c r="N64" s="223"/>
    </row>
    <row r="65" spans="1:14" ht="13.5" customHeight="1">
      <c r="A65" s="213"/>
      <c r="B65" s="117" t="s">
        <v>120</v>
      </c>
      <c r="C65" s="215"/>
      <c r="D65" s="118"/>
      <c r="E65" s="119"/>
      <c r="F65" s="216"/>
      <c r="G65" s="218"/>
      <c r="H65" s="220"/>
      <c r="I65" s="224"/>
      <c r="J65" s="225"/>
      <c r="K65" s="225"/>
      <c r="L65" s="225"/>
      <c r="M65" s="225"/>
      <c r="N65" s="226"/>
    </row>
    <row r="66" spans="1:14" ht="13.5" customHeight="1">
      <c r="A66" s="214"/>
      <c r="B66" s="83" t="s">
        <v>117</v>
      </c>
      <c r="C66" s="205"/>
      <c r="D66" s="120"/>
      <c r="E66" s="121"/>
      <c r="F66" s="207"/>
      <c r="G66" s="219"/>
      <c r="H66" s="209"/>
      <c r="I66" s="227"/>
      <c r="J66" s="228"/>
      <c r="K66" s="228"/>
      <c r="L66" s="228"/>
      <c r="M66" s="228"/>
      <c r="N66" s="229"/>
    </row>
    <row r="67" spans="1:14" ht="13.5" customHeight="1" thickBot="1">
      <c r="A67" s="122" t="s">
        <v>121</v>
      </c>
      <c r="B67" s="123" t="s">
        <v>122</v>
      </c>
      <c r="C67" s="124"/>
      <c r="D67" s="125"/>
      <c r="E67" s="125"/>
      <c r="F67" s="126"/>
      <c r="G67" s="126"/>
      <c r="H67" s="126"/>
      <c r="I67" s="126"/>
      <c r="J67" s="126"/>
      <c r="K67" s="126"/>
      <c r="L67" s="126"/>
      <c r="M67" s="126"/>
      <c r="N67" s="127"/>
    </row>
    <row r="68" spans="1:14" ht="13.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3.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3.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</sheetData>
  <sheetProtection/>
  <mergeCells count="62">
    <mergeCell ref="A64:A66"/>
    <mergeCell ref="C64:C66"/>
    <mergeCell ref="F64:F66"/>
    <mergeCell ref="G64:G66"/>
    <mergeCell ref="H64:H66"/>
    <mergeCell ref="I64:N66"/>
    <mergeCell ref="M62:M63"/>
    <mergeCell ref="A62:A63"/>
    <mergeCell ref="C62:C63"/>
    <mergeCell ref="F62:F63"/>
    <mergeCell ref="G62:G63"/>
    <mergeCell ref="N62:N63"/>
    <mergeCell ref="H62:H63"/>
    <mergeCell ref="I62:I63"/>
    <mergeCell ref="L62:L63"/>
    <mergeCell ref="C47:D47"/>
    <mergeCell ref="E47:F47"/>
    <mergeCell ref="D51:E51"/>
    <mergeCell ref="G51:H51"/>
    <mergeCell ref="J51:K51"/>
    <mergeCell ref="M51:N51"/>
    <mergeCell ref="C39:D39"/>
    <mergeCell ref="E39:F39"/>
    <mergeCell ref="E43:F43"/>
    <mergeCell ref="G43:H43"/>
    <mergeCell ref="C45:D45"/>
    <mergeCell ref="G45:H45"/>
    <mergeCell ref="E42:F42"/>
    <mergeCell ref="C42:D42"/>
    <mergeCell ref="C31:D31"/>
    <mergeCell ref="E31:F31"/>
    <mergeCell ref="E35:F35"/>
    <mergeCell ref="G35:H35"/>
    <mergeCell ref="C37:D37"/>
    <mergeCell ref="G37:H37"/>
    <mergeCell ref="G34:H34"/>
    <mergeCell ref="E27:F27"/>
    <mergeCell ref="G27:H27"/>
    <mergeCell ref="E26:F26"/>
    <mergeCell ref="G26:H26"/>
    <mergeCell ref="C29:D29"/>
    <mergeCell ref="G29:H29"/>
    <mergeCell ref="E19:F19"/>
    <mergeCell ref="G19:H19"/>
    <mergeCell ref="C21:D21"/>
    <mergeCell ref="G21:H21"/>
    <mergeCell ref="C23:D23"/>
    <mergeCell ref="E23:F23"/>
    <mergeCell ref="G11:H11"/>
    <mergeCell ref="C10:D10"/>
    <mergeCell ref="E10:F10"/>
    <mergeCell ref="C13:D13"/>
    <mergeCell ref="G13:H13"/>
    <mergeCell ref="C15:D15"/>
    <mergeCell ref="E15:F15"/>
    <mergeCell ref="E11:F11"/>
    <mergeCell ref="E3:F3"/>
    <mergeCell ref="G3:H3"/>
    <mergeCell ref="C5:D5"/>
    <mergeCell ref="G5:H5"/>
    <mergeCell ref="C7:D7"/>
    <mergeCell ref="E7:F7"/>
  </mergeCells>
  <printOptions/>
  <pageMargins left="0.3937007874015748" right="0.1968503937007874" top="1.141732283464567" bottom="0.15748031496062992" header="0.35433070866141736" footer="0.15748031496062992"/>
  <pageSetup cellComments="asDisplayed" fitToHeight="1" fitToWidth="1" horizontalDpi="300" verticalDpi="300" orientation="portrait" paperSize="9" scale="93" r:id="rId1"/>
  <headerFooter alignWithMargins="0">
    <oddHeader>&amp;L
新潟会場：上越市柿崎ドーム
期日　２０１３年１１月１０日（日）&amp;C&amp;"ＭＳ Ｐゴシック,太字"&amp;14バーモントカップ第23回全日本少年フットサル大会新潟県大会（決勝）&amp;R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27"/>
  <sheetViews>
    <sheetView zoomScale="75" zoomScaleNormal="75" zoomScalePageLayoutView="0" workbookViewId="0" topLeftCell="A2">
      <selection activeCell="L18" sqref="L18"/>
    </sheetView>
  </sheetViews>
  <sheetFormatPr defaultColWidth="9.00390625" defaultRowHeight="13.5"/>
  <cols>
    <col min="1" max="1" width="1.4921875" style="149" customWidth="1"/>
    <col min="2" max="2" width="13.875" style="148" bestFit="1" customWidth="1"/>
    <col min="3" max="6" width="18.875" style="149" bestFit="1" customWidth="1"/>
    <col min="7" max="16384" width="9.00390625" style="149" customWidth="1"/>
  </cols>
  <sheetData>
    <row r="1" ht="6.75" customHeight="1" thickBot="1"/>
    <row r="2" spans="2:6" s="147" customFormat="1" ht="27.75" customHeight="1">
      <c r="B2" s="233" t="s">
        <v>47</v>
      </c>
      <c r="C2" s="235" t="s">
        <v>146</v>
      </c>
      <c r="D2" s="235"/>
      <c r="E2" s="235"/>
      <c r="F2" s="236"/>
    </row>
    <row r="3" spans="2:6" s="147" customFormat="1" ht="27.75" customHeight="1">
      <c r="B3" s="234"/>
      <c r="C3" s="237" t="s">
        <v>158</v>
      </c>
      <c r="D3" s="237"/>
      <c r="E3" s="237" t="s">
        <v>50</v>
      </c>
      <c r="F3" s="238"/>
    </row>
    <row r="4" spans="2:6" s="147" customFormat="1" ht="27.75" customHeight="1">
      <c r="B4" s="151" t="s">
        <v>148</v>
      </c>
      <c r="C4" s="152" t="str">
        <f>'2013．11．9予選リーグ'!C52</f>
        <v>NFCM国府</v>
      </c>
      <c r="D4" s="152" t="str">
        <f>'2013．11．9予選リーグ'!F52</f>
        <v>長岡ＪＹＦＣ</v>
      </c>
      <c r="E4" s="152" t="str">
        <f>'2013．11．9予選リーグ'!G52</f>
        <v>ｾﾝﾄｳﾞｨｺﾞｰﾚ EAST</v>
      </c>
      <c r="F4" s="153" t="str">
        <f>'2013．11．9予選リーグ'!H52</f>
        <v>FC.FORTEZZA</v>
      </c>
    </row>
    <row r="5" spans="2:6" s="147" customFormat="1" ht="27.75" customHeight="1">
      <c r="B5" s="154" t="s">
        <v>149</v>
      </c>
      <c r="C5" s="155" t="str">
        <f>'2013．11．9予選リーグ'!C53</f>
        <v>ｾﾝﾄｳﾞｨｺﾞｰﾚ WEST</v>
      </c>
      <c r="D5" s="155" t="str">
        <f>'2013．11．9予選リーグ'!F53</f>
        <v>ｃｌｕｂＦ３</v>
      </c>
      <c r="E5" s="168" t="str">
        <f>'2013．11．9予選リーグ'!G53</f>
        <v>JFC下越</v>
      </c>
      <c r="F5" s="169" t="str">
        <f>'2013．11．9予選リーグ'!H53</f>
        <v>ラ・プラタUK</v>
      </c>
    </row>
    <row r="6" spans="2:6" s="147" customFormat="1" ht="27.75" customHeight="1">
      <c r="B6" s="160" t="s">
        <v>150</v>
      </c>
      <c r="C6" s="161" t="str">
        <f>'2013．11．9予選リーグ'!C54</f>
        <v>アルビ新潟ジュニア</v>
      </c>
      <c r="D6" s="161" t="str">
        <f>'2013．11．9予選リーグ'!F54</f>
        <v>FC.FORTEZZA</v>
      </c>
      <c r="E6" s="161" t="str">
        <f>'2013．11．9予選リーグ'!G54</f>
        <v>ｾﾝﾄｳﾞｨｺﾞｰﾚ WEST</v>
      </c>
      <c r="F6" s="162" t="str">
        <f>'2013．11．9予選リーグ'!H54</f>
        <v>ｃｌｕｂＦ３</v>
      </c>
    </row>
    <row r="7" spans="2:6" s="147" customFormat="1" ht="27.75" customHeight="1">
      <c r="B7" s="150" t="s">
        <v>151</v>
      </c>
      <c r="C7" s="230" t="s">
        <v>56</v>
      </c>
      <c r="D7" s="231"/>
      <c r="E7" s="231"/>
      <c r="F7" s="232"/>
    </row>
    <row r="8" spans="2:6" s="147" customFormat="1" ht="27.75" customHeight="1">
      <c r="B8" s="163" t="s">
        <v>152</v>
      </c>
      <c r="C8" s="164" t="str">
        <f>'2013．11．9予選リーグ'!C56</f>
        <v>桃山クラマーズ</v>
      </c>
      <c r="D8" s="164" t="str">
        <f>'2013．11．9予選リーグ'!F56</f>
        <v>NFCM国府</v>
      </c>
      <c r="E8" s="164" t="str">
        <f>'2013．11．9予選リーグ'!G56</f>
        <v>アルビ新潟ジュニア</v>
      </c>
      <c r="F8" s="165" t="str">
        <f>'2013．11．9予選リーグ'!H56</f>
        <v>FC.FORTEZZA</v>
      </c>
    </row>
    <row r="9" spans="2:6" s="147" customFormat="1" ht="27.75" customHeight="1">
      <c r="B9" s="154" t="s">
        <v>153</v>
      </c>
      <c r="C9" s="155" t="str">
        <f>'2013．11．9予選リーグ'!C57</f>
        <v>春日ＳＳＳ</v>
      </c>
      <c r="D9" s="155" t="str">
        <f>'2013．11．9予選リーグ'!F57</f>
        <v>ｾﾝﾄｳﾞｨｺﾞｰﾚ WEST</v>
      </c>
      <c r="E9" s="168" t="str">
        <f>'2013．11．9予選リーグ'!G57</f>
        <v>ｋＦ３</v>
      </c>
      <c r="F9" s="169" t="str">
        <f>'2013．11．9予選リーグ'!H57</f>
        <v>JFC下越</v>
      </c>
    </row>
    <row r="10" spans="2:6" s="147" customFormat="1" ht="27.75" customHeight="1">
      <c r="B10" s="154" t="s">
        <v>154</v>
      </c>
      <c r="C10" s="155" t="str">
        <f>'2013．11．9予選リーグ'!C58</f>
        <v>ｾﾝﾄｳﾞｨｺﾞｰﾚ EAST</v>
      </c>
      <c r="D10" s="155" t="str">
        <f>'2013．11．9予選リーグ'!F58</f>
        <v>アルビ新潟ジュニア</v>
      </c>
      <c r="E10" s="168" t="str">
        <f>'2013．11．9予選リーグ'!G58</f>
        <v>FC下越</v>
      </c>
      <c r="F10" s="169" t="str">
        <f>'2013．11．9予選リーグ'!H58</f>
        <v>ジェス新潟東SC</v>
      </c>
    </row>
    <row r="11" spans="2:6" s="147" customFormat="1" ht="27.75" customHeight="1">
      <c r="B11" s="154" t="s">
        <v>155</v>
      </c>
      <c r="C11" s="155" t="str">
        <f>'2013．11．9予選リーグ'!C59</f>
        <v>桃山クラマーズ</v>
      </c>
      <c r="D11" s="155" t="str">
        <f>'2013．11．9予選リーグ'!F59</f>
        <v>長岡ＪＹＦＣ</v>
      </c>
      <c r="E11" s="155" t="str">
        <f>'2013．11．9予選リーグ'!G59</f>
        <v>ｾﾝﾄｳﾞｨｺﾞｰﾚ EAST</v>
      </c>
      <c r="F11" s="156" t="str">
        <f>'2013．11．9予選リーグ'!H59</f>
        <v>アルビ新潟ジュニア</v>
      </c>
    </row>
    <row r="12" spans="2:6" s="147" customFormat="1" ht="27.75" customHeight="1">
      <c r="B12" s="154" t="s">
        <v>156</v>
      </c>
      <c r="C12" s="155" t="str">
        <f>'2013．11．9予選リーグ'!C60</f>
        <v>春日ＳＳＳ</v>
      </c>
      <c r="D12" s="155" t="str">
        <f>'2013．11．9予選リーグ'!F60</f>
        <v>ｃｌｕｂＦ３</v>
      </c>
      <c r="E12" s="168" t="str">
        <f>'2013．11．9予選リーグ'!G60</f>
        <v>ｋＦ３</v>
      </c>
      <c r="F12" s="169" t="str">
        <f>'2013．11．9予選リーグ'!H60</f>
        <v>ラ・プラタUK</v>
      </c>
    </row>
    <row r="13" spans="2:6" s="147" customFormat="1" ht="27.75" customHeight="1" thickBot="1">
      <c r="B13" s="157" t="s">
        <v>157</v>
      </c>
      <c r="C13" s="158" t="str">
        <f>'2013．11．9予選リーグ'!C61</f>
        <v>ｾﾝﾄｳﾞｨｺﾞｰﾚ EAST</v>
      </c>
      <c r="D13" s="158" t="str">
        <f>'2013．11．9予選リーグ'!F61</f>
        <v>FC.FORTEZZA</v>
      </c>
      <c r="E13" s="158" t="str">
        <f>'2013．11．9予選リーグ'!G61</f>
        <v>春日ＳＳＳ</v>
      </c>
      <c r="F13" s="159" t="str">
        <f>'2013．11．9予選リーグ'!H61</f>
        <v>ｃｌｕｂＦ３</v>
      </c>
    </row>
    <row r="14" ht="16.5" customHeight="1"/>
    <row r="15" ht="27.75" customHeight="1" thickBot="1"/>
    <row r="16" spans="2:6" ht="27.75" customHeight="1">
      <c r="B16" s="233" t="s">
        <v>47</v>
      </c>
      <c r="C16" s="235" t="s">
        <v>147</v>
      </c>
      <c r="D16" s="235"/>
      <c r="E16" s="235"/>
      <c r="F16" s="236"/>
    </row>
    <row r="17" spans="2:6" ht="27.75" customHeight="1">
      <c r="B17" s="234"/>
      <c r="C17" s="237" t="s">
        <v>158</v>
      </c>
      <c r="D17" s="237"/>
      <c r="E17" s="237" t="s">
        <v>50</v>
      </c>
      <c r="F17" s="238"/>
    </row>
    <row r="18" spans="2:6" ht="27.75" customHeight="1">
      <c r="B18" s="151" t="s">
        <v>148</v>
      </c>
      <c r="C18" s="152" t="str">
        <f>'2013．11．9予選リーグ'!I52</f>
        <v>JFC下越</v>
      </c>
      <c r="D18" s="152" t="str">
        <f>'2013．11．9予選リーグ'!L52</f>
        <v>ラ・プラタUK</v>
      </c>
      <c r="E18" s="166" t="str">
        <f>'2013．11．9予選リーグ'!M52</f>
        <v>ｳﾞｪｰﾙﾒﾘｵＮ</v>
      </c>
      <c r="F18" s="167" t="str">
        <f>'2013．11．9予選リーグ'!N52</f>
        <v>南万代FC</v>
      </c>
    </row>
    <row r="19" spans="2:6" ht="27.75" customHeight="1">
      <c r="B19" s="154" t="s">
        <v>149</v>
      </c>
      <c r="C19" s="155" t="str">
        <f>'2013．11．9予選リーグ'!I53</f>
        <v>ジェス新潟東SC</v>
      </c>
      <c r="D19" s="155" t="str">
        <f>'2013．11．9予選リーグ'!L53</f>
        <v>エル・オゥロUK</v>
      </c>
      <c r="E19" s="168" t="str">
        <f>'2013．11．9予選リーグ'!M53</f>
        <v>NFCM国府</v>
      </c>
      <c r="F19" s="169" t="str">
        <f>'2013．11．9予選リーグ'!N53</f>
        <v>長岡ＪＹＦＣ</v>
      </c>
    </row>
    <row r="20" spans="2:6" ht="27.75" customHeight="1">
      <c r="B20" s="154" t="s">
        <v>150</v>
      </c>
      <c r="C20" s="155" t="str">
        <f>'2013．11．9予選リーグ'!I54</f>
        <v>内野JSC</v>
      </c>
      <c r="D20" s="155" t="str">
        <f>'2013．11．9予選リーグ'!L54</f>
        <v>南万代FC</v>
      </c>
      <c r="E20" s="164" t="str">
        <f>'2013．11．9予選リーグ'!M54</f>
        <v>ジェス新潟東SC</v>
      </c>
      <c r="F20" s="165" t="str">
        <f>'2013．11．9予選リーグ'!N54</f>
        <v>エル・オゥロUK</v>
      </c>
    </row>
    <row r="21" spans="2:6" ht="27.75" customHeight="1">
      <c r="B21" s="150" t="s">
        <v>151</v>
      </c>
      <c r="C21" s="230" t="s">
        <v>56</v>
      </c>
      <c r="D21" s="231"/>
      <c r="E21" s="231"/>
      <c r="F21" s="232"/>
    </row>
    <row r="22" spans="2:6" ht="27.75" customHeight="1">
      <c r="B22" s="154" t="s">
        <v>152</v>
      </c>
      <c r="C22" s="155" t="str">
        <f>'2013．11．9予選リーグ'!I56</f>
        <v>ｋＦ３</v>
      </c>
      <c r="D22" s="155" t="str">
        <f>'2013．11．9予選リーグ'!L56</f>
        <v>JFC下越</v>
      </c>
      <c r="E22" s="155" t="str">
        <f>'2013．11．9予選リーグ'!M56</f>
        <v>内野JSC</v>
      </c>
      <c r="F22" s="156" t="str">
        <f>'2013．11．9予選リーグ'!N56</f>
        <v>南万代FC</v>
      </c>
    </row>
    <row r="23" spans="2:6" ht="27.75" customHeight="1">
      <c r="B23" s="154" t="s">
        <v>153</v>
      </c>
      <c r="C23" s="155" t="str">
        <f>'2013．11．9予選リーグ'!I57</f>
        <v>FC下越</v>
      </c>
      <c r="D23" s="155" t="str">
        <f>'2013．11．9予選リーグ'!L57</f>
        <v>ジェス新潟東SC</v>
      </c>
      <c r="E23" s="168" t="str">
        <f>'2013．11．9予選リーグ'!M57</f>
        <v>桃山クラマーズ</v>
      </c>
      <c r="F23" s="169" t="str">
        <f>'2013．11．9予選リーグ'!N57</f>
        <v>NFCM国府</v>
      </c>
    </row>
    <row r="24" spans="2:6" ht="27.75" customHeight="1">
      <c r="B24" s="154" t="s">
        <v>154</v>
      </c>
      <c r="C24" s="155" t="str">
        <f>'2013．11．9予選リーグ'!I58</f>
        <v>ｳﾞｪｰﾙﾒﾘｵＮ</v>
      </c>
      <c r="D24" s="155" t="str">
        <f>'2013．11．9予選リーグ'!L58</f>
        <v>内野JSC</v>
      </c>
      <c r="E24" s="168" t="str">
        <f>'2013．11．9予選リーグ'!M58</f>
        <v>春日ＳＳＳ</v>
      </c>
      <c r="F24" s="169" t="str">
        <f>'2013．11．9予選リーグ'!N58</f>
        <v>ｾﾝﾄｳﾞｨｺﾞｰﾚ WEST</v>
      </c>
    </row>
    <row r="25" spans="2:6" ht="27.75" customHeight="1">
      <c r="B25" s="154" t="s">
        <v>155</v>
      </c>
      <c r="C25" s="155" t="str">
        <f>'2013．11．9予選リーグ'!I59</f>
        <v>ｋＦ３</v>
      </c>
      <c r="D25" s="155" t="str">
        <f>'2013．11．9予選リーグ'!L59</f>
        <v>ラ・プラタUK</v>
      </c>
      <c r="E25" s="155" t="str">
        <f>'2013．11．9予選リーグ'!M59</f>
        <v>ｳﾞｪｰﾙﾒﾘｵＮ</v>
      </c>
      <c r="F25" s="156" t="str">
        <f>'2013．11．9予選リーグ'!N59</f>
        <v>内野JSC</v>
      </c>
    </row>
    <row r="26" spans="2:6" ht="27.75" customHeight="1">
      <c r="B26" s="154" t="s">
        <v>156</v>
      </c>
      <c r="C26" s="155" t="str">
        <f>'2013．11．9予選リーグ'!I60</f>
        <v>FC下越</v>
      </c>
      <c r="D26" s="155" t="str">
        <f>'2013．11．9予選リーグ'!L60</f>
        <v>エル・オゥロUK</v>
      </c>
      <c r="E26" s="168" t="str">
        <f>'2013．11．9予選リーグ'!M60</f>
        <v>桃山クラマーズ</v>
      </c>
      <c r="F26" s="169" t="str">
        <f>'2013．11．9予選リーグ'!N60</f>
        <v>長岡ＪＹＦＣ</v>
      </c>
    </row>
    <row r="27" spans="2:6" ht="27.75" customHeight="1" thickBot="1">
      <c r="B27" s="157" t="s">
        <v>157</v>
      </c>
      <c r="C27" s="158" t="str">
        <f>'2013．11．9予選リーグ'!I61</f>
        <v>ｳﾞｪｰﾙﾒﾘｵＮ</v>
      </c>
      <c r="D27" s="158" t="str">
        <f>'2013．11．9予選リーグ'!L61</f>
        <v>南万代FC</v>
      </c>
      <c r="E27" s="158" t="str">
        <f>'2013．11．9予選リーグ'!M61</f>
        <v>FC下越</v>
      </c>
      <c r="F27" s="159" t="str">
        <f>'2013．11．9予選リーグ'!N61</f>
        <v>エル・オゥロUK</v>
      </c>
    </row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10">
    <mergeCell ref="C21:F21"/>
    <mergeCell ref="B2:B3"/>
    <mergeCell ref="C2:F2"/>
    <mergeCell ref="C3:D3"/>
    <mergeCell ref="E3:F3"/>
    <mergeCell ref="C7:F7"/>
    <mergeCell ref="B16:B17"/>
    <mergeCell ref="C16:F16"/>
    <mergeCell ref="C17:D17"/>
    <mergeCell ref="E17:F17"/>
  </mergeCells>
  <printOptions/>
  <pageMargins left="0.7086614173228347" right="0.2362204724409449" top="1.141732283464567" bottom="0.7480314960629921" header="0.51" footer="0.31496062992125984"/>
  <pageSetup orientation="portrait" paperSize="9" r:id="rId1"/>
  <headerFooter>
    <oddHeader>&amp;C&amp;"ＭＳ Ｐゴシック,太字"&amp;24 １日目　審判組合せ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yuji_ooshima</cp:lastModifiedBy>
  <cp:lastPrinted>2012-11-09T13:45:46Z</cp:lastPrinted>
  <dcterms:created xsi:type="dcterms:W3CDTF">2011-11-07T03:38:32Z</dcterms:created>
  <dcterms:modified xsi:type="dcterms:W3CDTF">2013-11-05T10:18:12Z</dcterms:modified>
  <cp:category/>
  <cp:version/>
  <cp:contentType/>
  <cp:contentStatus/>
</cp:coreProperties>
</file>